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T:\Amt00\Büro\Leader\Wilisch\LEADER ab 2023\LAGM\2026\PL27\"/>
    </mc:Choice>
  </mc:AlternateContent>
  <xr:revisionPtr revIDLastSave="0" documentId="13_ncr:1_{A8B6B4B6-A691-4495-96EB-215A92BC41E8}" xr6:coauthVersionLast="47" xr6:coauthVersionMax="47" xr10:uidLastSave="{00000000-0000-0000-0000-000000000000}"/>
  <bookViews>
    <workbookView xWindow="-108" yWindow="-108" windowWidth="23256" windowHeight="12456" xr2:uid="{00000000-000D-0000-FFFF-FFFF00000000}"/>
  </bookViews>
  <sheets>
    <sheet name="Bewertung Projektideen PL2027" sheetId="1" r:id="rId1"/>
    <sheet name="Bewertungs- &amp; Auswahlkriterien" sheetId="5" r:id="rId2"/>
    <sheet name="Interessenkonflikte" sheetId="6" r:id="rId3"/>
    <sheet name="HT." sheetId="7" r:id="rId4"/>
    <sheet name="Kriterien" sheetId="3" state="hidden" r:id="rId5"/>
    <sheet name="HT" sheetId="4" state="hidden" r:id="rId6"/>
  </sheets>
  <externalReferences>
    <externalReference r:id="rId7"/>
    <externalReference r:id="rId8"/>
  </externalReferences>
  <definedNames>
    <definedName name="_xlnm._FilterDatabase" localSheetId="0" hidden="1">'Bewertung Projektideen PL2027'!$A$4:$BI$13</definedName>
    <definedName name="_xlnm.Print_Area" localSheetId="0">'Bewertung Projektideen PL2027'!$A$2:$AJ$20</definedName>
    <definedName name="_xlnm.Print_Titles" localSheetId="0">'Bewertung Projektideen PL2027'!$A:$C,'Bewertung Projektideen PL2027'!$2:$4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1" l="1"/>
  <c r="I6" i="1"/>
  <c r="J6" i="1" s="1"/>
  <c r="K6" i="1" s="1"/>
  <c r="D3" i="7"/>
  <c r="D4" i="7"/>
  <c r="D5" i="7"/>
  <c r="D6" i="7"/>
  <c r="D7" i="7"/>
  <c r="D8" i="7"/>
  <c r="D9" i="7"/>
  <c r="D10" i="7"/>
  <c r="D11" i="7"/>
  <c r="D12" i="7"/>
  <c r="D13" i="7"/>
  <c r="D14" i="7"/>
  <c r="D15" i="7"/>
  <c r="D16" i="7"/>
  <c r="D17" i="7"/>
  <c r="D18" i="7"/>
  <c r="D19" i="7"/>
  <c r="D20" i="7"/>
  <c r="D21" i="7"/>
  <c r="D22" i="7"/>
  <c r="D23" i="7"/>
  <c r="D24" i="7"/>
  <c r="D25" i="7"/>
  <c r="C3"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B3" i="7"/>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A3" i="7"/>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F8" i="1"/>
  <c r="I8" i="1" s="1"/>
  <c r="J8" i="1" s="1"/>
  <c r="K8" i="1" s="1"/>
  <c r="F7" i="1"/>
  <c r="F12" i="1"/>
  <c r="I12" i="1" s="1"/>
  <c r="J12" i="1" s="1"/>
  <c r="K12" i="1" s="1"/>
  <c r="E11" i="1"/>
  <c r="F11" i="1" s="1"/>
  <c r="I11" i="1" s="1"/>
  <c r="J11" i="1" s="1"/>
  <c r="E10" i="1"/>
  <c r="F10" i="1" s="1"/>
  <c r="E9" i="1"/>
  <c r="F9" i="1" s="1"/>
  <c r="I9" i="1" s="1"/>
  <c r="J9" i="1" s="1"/>
  <c r="F5" i="1"/>
  <c r="I5" i="1" s="1"/>
  <c r="K11" i="1"/>
  <c r="I10" i="1" l="1"/>
  <c r="J10" i="1" s="1"/>
  <c r="J5" i="1"/>
  <c r="A2" i="7" l="1"/>
  <c r="A243" i="7"/>
  <c r="B243" i="7" s="1"/>
  <c r="C243" i="7" s="1"/>
  <c r="D243" i="7" s="1"/>
  <c r="A242" i="7"/>
  <c r="B242" i="7" s="1"/>
  <c r="C242" i="7" s="1"/>
  <c r="D242" i="7" s="1"/>
  <c r="A241" i="7"/>
  <c r="B241" i="7" s="1"/>
  <c r="C241" i="7" s="1"/>
  <c r="D241" i="7" s="1"/>
  <c r="A240" i="7"/>
  <c r="B240" i="7" s="1"/>
  <c r="C240" i="7" s="1"/>
  <c r="D240" i="7" s="1"/>
  <c r="A239" i="7"/>
  <c r="B239" i="7" s="1"/>
  <c r="C239" i="7" s="1"/>
  <c r="D239" i="7" s="1"/>
  <c r="A238" i="7"/>
  <c r="B238" i="7" s="1"/>
  <c r="C238" i="7" s="1"/>
  <c r="D238" i="7" s="1"/>
  <c r="A237" i="7"/>
  <c r="B237" i="7" s="1"/>
  <c r="C237" i="7" s="1"/>
  <c r="D237" i="7" s="1"/>
  <c r="A236" i="7"/>
  <c r="B236" i="7" s="1"/>
  <c r="C236" i="7" s="1"/>
  <c r="D236" i="7" s="1"/>
  <c r="A235" i="7"/>
  <c r="B235" i="7" s="1"/>
  <c r="C235" i="7" s="1"/>
  <c r="D235" i="7" s="1"/>
  <c r="A234" i="7"/>
  <c r="B234" i="7" s="1"/>
  <c r="C234" i="7" s="1"/>
  <c r="D234" i="7" s="1"/>
  <c r="A233" i="7"/>
  <c r="B233" i="7" s="1"/>
  <c r="C233" i="7" s="1"/>
  <c r="D233" i="7" s="1"/>
  <c r="A232" i="7"/>
  <c r="B232" i="7" s="1"/>
  <c r="C232" i="7" s="1"/>
  <c r="D232" i="7" s="1"/>
  <c r="A231" i="7"/>
  <c r="B231" i="7" s="1"/>
  <c r="C231" i="7" s="1"/>
  <c r="D231" i="7" s="1"/>
  <c r="A230" i="7"/>
  <c r="B230" i="7" s="1"/>
  <c r="C230" i="7" s="1"/>
  <c r="D230" i="7" s="1"/>
  <c r="A229" i="7"/>
  <c r="B229" i="7" s="1"/>
  <c r="C229" i="7" s="1"/>
  <c r="D229" i="7" s="1"/>
  <c r="A228" i="7"/>
  <c r="B228" i="7" s="1"/>
  <c r="C228" i="7" s="1"/>
  <c r="D228" i="7" s="1"/>
  <c r="A227" i="7"/>
  <c r="B227" i="7" s="1"/>
  <c r="C227" i="7" s="1"/>
  <c r="D227" i="7" s="1"/>
  <c r="A226" i="7"/>
  <c r="B226" i="7" s="1"/>
  <c r="C226" i="7" s="1"/>
  <c r="D226" i="7" s="1"/>
  <c r="A225" i="7"/>
  <c r="B225" i="7" s="1"/>
  <c r="C225" i="7" s="1"/>
  <c r="D225" i="7" s="1"/>
  <c r="A224" i="7"/>
  <c r="B224" i="7" s="1"/>
  <c r="C224" i="7" s="1"/>
  <c r="D224" i="7" s="1"/>
  <c r="A223" i="7"/>
  <c r="B223" i="7" s="1"/>
  <c r="C223" i="7" s="1"/>
  <c r="D223" i="7" s="1"/>
  <c r="A222" i="7"/>
  <c r="B222" i="7" s="1"/>
  <c r="C222" i="7" s="1"/>
  <c r="D222" i="7" s="1"/>
  <c r="A221" i="7"/>
  <c r="B221" i="7" s="1"/>
  <c r="C221" i="7" s="1"/>
  <c r="D221" i="7" s="1"/>
  <c r="A220" i="7"/>
  <c r="B220" i="7" s="1"/>
  <c r="C220" i="7" s="1"/>
  <c r="D220" i="7" s="1"/>
  <c r="A219" i="7"/>
  <c r="B219" i="7" s="1"/>
  <c r="C219" i="7" s="1"/>
  <c r="D219" i="7" s="1"/>
  <c r="A218" i="7"/>
  <c r="B218" i="7" s="1"/>
  <c r="C218" i="7" s="1"/>
  <c r="D218" i="7" s="1"/>
  <c r="A217" i="7"/>
  <c r="B217" i="7" s="1"/>
  <c r="C217" i="7" s="1"/>
  <c r="D217" i="7" s="1"/>
  <c r="A216" i="7"/>
  <c r="B216" i="7" s="1"/>
  <c r="C216" i="7" s="1"/>
  <c r="D216" i="7" s="1"/>
  <c r="A215" i="7"/>
  <c r="B215" i="7" s="1"/>
  <c r="C215" i="7" s="1"/>
  <c r="D215" i="7" s="1"/>
  <c r="A214" i="7"/>
  <c r="B214" i="7" s="1"/>
  <c r="C214" i="7" s="1"/>
  <c r="D214" i="7" s="1"/>
  <c r="A213" i="7"/>
  <c r="B213" i="7" s="1"/>
  <c r="C213" i="7" s="1"/>
  <c r="D213" i="7" s="1"/>
  <c r="A212" i="7"/>
  <c r="B212" i="7" s="1"/>
  <c r="C212" i="7" s="1"/>
  <c r="D212" i="7" s="1"/>
  <c r="A211" i="7"/>
  <c r="B211" i="7" s="1"/>
  <c r="C211" i="7" s="1"/>
  <c r="D211" i="7" s="1"/>
  <c r="A210" i="7"/>
  <c r="B210" i="7" s="1"/>
  <c r="C210" i="7" s="1"/>
  <c r="D210" i="7" s="1"/>
  <c r="A209" i="7"/>
  <c r="B209" i="7" s="1"/>
  <c r="C209" i="7" s="1"/>
  <c r="D209" i="7" s="1"/>
  <c r="A208" i="7"/>
  <c r="B208" i="7" s="1"/>
  <c r="C208" i="7" s="1"/>
  <c r="D208" i="7" s="1"/>
  <c r="A207" i="7"/>
  <c r="B207" i="7" s="1"/>
  <c r="C207" i="7" s="1"/>
  <c r="D207" i="7" s="1"/>
  <c r="A206" i="7"/>
  <c r="B206" i="7" s="1"/>
  <c r="C206" i="7" s="1"/>
  <c r="D206" i="7" s="1"/>
  <c r="A205" i="7"/>
  <c r="B205" i="7" s="1"/>
  <c r="C205" i="7" s="1"/>
  <c r="D205" i="7" s="1"/>
  <c r="A204" i="7"/>
  <c r="B204" i="7" s="1"/>
  <c r="C204" i="7" s="1"/>
  <c r="D204" i="7" s="1"/>
  <c r="A203" i="7"/>
  <c r="B203" i="7" s="1"/>
  <c r="C203" i="7" s="1"/>
  <c r="D203" i="7" s="1"/>
  <c r="A202" i="7"/>
  <c r="B202" i="7" s="1"/>
  <c r="C202" i="7" s="1"/>
  <c r="D202" i="7" s="1"/>
  <c r="A201" i="7"/>
  <c r="B201" i="7" s="1"/>
  <c r="C201" i="7" s="1"/>
  <c r="D201" i="7" s="1"/>
  <c r="A200" i="7"/>
  <c r="B200" i="7" s="1"/>
  <c r="C200" i="7" s="1"/>
  <c r="D200" i="7" s="1"/>
  <c r="A199" i="7"/>
  <c r="B199" i="7" s="1"/>
  <c r="C199" i="7" s="1"/>
  <c r="D199" i="7" s="1"/>
  <c r="A198" i="7"/>
  <c r="B198" i="7" s="1"/>
  <c r="C198" i="7" s="1"/>
  <c r="D198" i="7" s="1"/>
  <c r="A197" i="7"/>
  <c r="B197" i="7" s="1"/>
  <c r="C197" i="7" s="1"/>
  <c r="D197" i="7" s="1"/>
  <c r="A196" i="7"/>
  <c r="B196" i="7" s="1"/>
  <c r="C196" i="7" s="1"/>
  <c r="D196" i="7" s="1"/>
  <c r="A195" i="7"/>
  <c r="B195" i="7" s="1"/>
  <c r="C195" i="7" s="1"/>
  <c r="D195" i="7" s="1"/>
  <c r="A194" i="7"/>
  <c r="B194" i="7" s="1"/>
  <c r="C194" i="7" s="1"/>
  <c r="D194" i="7" s="1"/>
  <c r="A193" i="7"/>
  <c r="B193" i="7" s="1"/>
  <c r="C193" i="7" s="1"/>
  <c r="D193" i="7" s="1"/>
  <c r="A192" i="7"/>
  <c r="B192" i="7" s="1"/>
  <c r="C192" i="7" s="1"/>
  <c r="D192" i="7" s="1"/>
  <c r="A191" i="7"/>
  <c r="B191" i="7" s="1"/>
  <c r="C191" i="7" s="1"/>
  <c r="D191" i="7" s="1"/>
  <c r="A190" i="7"/>
  <c r="B190" i="7" s="1"/>
  <c r="C190" i="7" s="1"/>
  <c r="D190" i="7" s="1"/>
  <c r="A189" i="7"/>
  <c r="B189" i="7" s="1"/>
  <c r="C189" i="7" s="1"/>
  <c r="D189" i="7" s="1"/>
  <c r="A188" i="7"/>
  <c r="B188" i="7" s="1"/>
  <c r="C188" i="7" s="1"/>
  <c r="D188" i="7" s="1"/>
  <c r="A187" i="7"/>
  <c r="B187" i="7" s="1"/>
  <c r="C187" i="7" s="1"/>
  <c r="D187" i="7" s="1"/>
  <c r="A186" i="7"/>
  <c r="B186" i="7" s="1"/>
  <c r="C186" i="7" s="1"/>
  <c r="D186" i="7" s="1"/>
  <c r="A185" i="7"/>
  <c r="B185" i="7" s="1"/>
  <c r="C185" i="7" s="1"/>
  <c r="D185" i="7" s="1"/>
  <c r="A184" i="7"/>
  <c r="B184" i="7" s="1"/>
  <c r="C184" i="7" s="1"/>
  <c r="D184" i="7" s="1"/>
  <c r="A183" i="7"/>
  <c r="B183" i="7" s="1"/>
  <c r="C183" i="7" s="1"/>
  <c r="D183" i="7" s="1"/>
  <c r="A182" i="7"/>
  <c r="B182" i="7" s="1"/>
  <c r="C182" i="7" s="1"/>
  <c r="D182" i="7" s="1"/>
  <c r="A181" i="7"/>
  <c r="B181" i="7" s="1"/>
  <c r="C181" i="7" s="1"/>
  <c r="D181" i="7" s="1"/>
  <c r="A180" i="7"/>
  <c r="B180" i="7" s="1"/>
  <c r="C180" i="7" s="1"/>
  <c r="D180" i="7" s="1"/>
  <c r="A179" i="7"/>
  <c r="B179" i="7" s="1"/>
  <c r="C179" i="7" s="1"/>
  <c r="D179" i="7" s="1"/>
  <c r="A178" i="7"/>
  <c r="B178" i="7" s="1"/>
  <c r="C178" i="7" s="1"/>
  <c r="D178" i="7" s="1"/>
  <c r="A177" i="7"/>
  <c r="B177" i="7" s="1"/>
  <c r="C177" i="7" s="1"/>
  <c r="D177" i="7" s="1"/>
  <c r="A176" i="7"/>
  <c r="B176" i="7" s="1"/>
  <c r="C176" i="7" s="1"/>
  <c r="D176" i="7" s="1"/>
  <c r="A175" i="7"/>
  <c r="B175" i="7" s="1"/>
  <c r="C175" i="7" s="1"/>
  <c r="D175" i="7" s="1"/>
  <c r="A174" i="7"/>
  <c r="B174" i="7" s="1"/>
  <c r="C174" i="7" s="1"/>
  <c r="D174" i="7" s="1"/>
  <c r="A173" i="7"/>
  <c r="B173" i="7" s="1"/>
  <c r="C173" i="7" s="1"/>
  <c r="D173" i="7" s="1"/>
  <c r="A172" i="7"/>
  <c r="B172" i="7" s="1"/>
  <c r="C172" i="7" s="1"/>
  <c r="D172" i="7" s="1"/>
  <c r="A171" i="7"/>
  <c r="B171" i="7" s="1"/>
  <c r="C171" i="7" s="1"/>
  <c r="D171" i="7" s="1"/>
  <c r="A170" i="7"/>
  <c r="B170" i="7" s="1"/>
  <c r="C170" i="7" s="1"/>
  <c r="D170" i="7" s="1"/>
  <c r="A169" i="7"/>
  <c r="B169" i="7" s="1"/>
  <c r="C169" i="7" s="1"/>
  <c r="D169" i="7" s="1"/>
  <c r="A168" i="7"/>
  <c r="B168" i="7" s="1"/>
  <c r="C168" i="7" s="1"/>
  <c r="D168" i="7" s="1"/>
  <c r="A167" i="7"/>
  <c r="B167" i="7" s="1"/>
  <c r="C167" i="7" s="1"/>
  <c r="D167" i="7" s="1"/>
  <c r="A166" i="7"/>
  <c r="B166" i="7" s="1"/>
  <c r="C166" i="7" s="1"/>
  <c r="D166" i="7" s="1"/>
  <c r="A165" i="7"/>
  <c r="B165" i="7" s="1"/>
  <c r="C165" i="7" s="1"/>
  <c r="D165" i="7" s="1"/>
  <c r="A164" i="7"/>
  <c r="B164" i="7" s="1"/>
  <c r="C164" i="7" s="1"/>
  <c r="D164" i="7" s="1"/>
  <c r="A163" i="7"/>
  <c r="B163" i="7" s="1"/>
  <c r="C163" i="7" s="1"/>
  <c r="D163" i="7" s="1"/>
  <c r="A162" i="7"/>
  <c r="B162" i="7" s="1"/>
  <c r="C162" i="7" s="1"/>
  <c r="D162" i="7" s="1"/>
  <c r="A161" i="7"/>
  <c r="B161" i="7" s="1"/>
  <c r="C161" i="7" s="1"/>
  <c r="D161" i="7" s="1"/>
  <c r="A160" i="7"/>
  <c r="B160" i="7" s="1"/>
  <c r="C160" i="7" s="1"/>
  <c r="D160" i="7" s="1"/>
  <c r="A159" i="7"/>
  <c r="B159" i="7" s="1"/>
  <c r="C159" i="7" s="1"/>
  <c r="D159" i="7" s="1"/>
  <c r="A158" i="7"/>
  <c r="B158" i="7" s="1"/>
  <c r="C158" i="7" s="1"/>
  <c r="D158" i="7" s="1"/>
  <c r="A157" i="7"/>
  <c r="B157" i="7" s="1"/>
  <c r="C157" i="7" s="1"/>
  <c r="D157" i="7" s="1"/>
  <c r="A156" i="7"/>
  <c r="B156" i="7" s="1"/>
  <c r="C156" i="7" s="1"/>
  <c r="D156" i="7" s="1"/>
  <c r="A155" i="7"/>
  <c r="B155" i="7" s="1"/>
  <c r="C155" i="7" s="1"/>
  <c r="D155" i="7" s="1"/>
  <c r="A154" i="7"/>
  <c r="B154" i="7" s="1"/>
  <c r="C154" i="7" s="1"/>
  <c r="D154" i="7" s="1"/>
  <c r="A153" i="7"/>
  <c r="B153" i="7" s="1"/>
  <c r="C153" i="7" s="1"/>
  <c r="D153" i="7" s="1"/>
  <c r="A152" i="7"/>
  <c r="B152" i="7" s="1"/>
  <c r="C152" i="7" s="1"/>
  <c r="D152" i="7" s="1"/>
  <c r="A151" i="7"/>
  <c r="B151" i="7" s="1"/>
  <c r="C151" i="7" s="1"/>
  <c r="D151" i="7" s="1"/>
  <c r="A150" i="7"/>
  <c r="B150" i="7" s="1"/>
  <c r="C150" i="7" s="1"/>
  <c r="D150" i="7" s="1"/>
  <c r="A149" i="7"/>
  <c r="B149" i="7" s="1"/>
  <c r="C149" i="7" s="1"/>
  <c r="D149" i="7" s="1"/>
  <c r="A148" i="7"/>
  <c r="B148" i="7" s="1"/>
  <c r="C148" i="7" s="1"/>
  <c r="D148" i="7" s="1"/>
  <c r="A147" i="7"/>
  <c r="B147" i="7" s="1"/>
  <c r="C147" i="7" s="1"/>
  <c r="D147" i="7" s="1"/>
  <c r="A146" i="7"/>
  <c r="B146" i="7" s="1"/>
  <c r="C146" i="7" s="1"/>
  <c r="D146" i="7" s="1"/>
  <c r="A145" i="7"/>
  <c r="B145" i="7" s="1"/>
  <c r="C145" i="7" s="1"/>
  <c r="D145" i="7" s="1"/>
  <c r="A144" i="7"/>
  <c r="B144" i="7" s="1"/>
  <c r="C144" i="7" s="1"/>
  <c r="D144" i="7" s="1"/>
  <c r="A143" i="7"/>
  <c r="B143" i="7" s="1"/>
  <c r="C143" i="7" s="1"/>
  <c r="D143" i="7" s="1"/>
  <c r="A142" i="7"/>
  <c r="B142" i="7" s="1"/>
  <c r="C142" i="7" s="1"/>
  <c r="D142" i="7" s="1"/>
  <c r="A141" i="7"/>
  <c r="B141" i="7" s="1"/>
  <c r="C141" i="7" s="1"/>
  <c r="D141" i="7" s="1"/>
  <c r="A140" i="7"/>
  <c r="B140" i="7" s="1"/>
  <c r="C140" i="7" s="1"/>
  <c r="D140" i="7" s="1"/>
  <c r="A139" i="7"/>
  <c r="B139" i="7" s="1"/>
  <c r="C139" i="7" s="1"/>
  <c r="D139" i="7" s="1"/>
  <c r="A138" i="7"/>
  <c r="B138" i="7" s="1"/>
  <c r="C138" i="7" s="1"/>
  <c r="D138" i="7" s="1"/>
  <c r="A137" i="7"/>
  <c r="B137" i="7" s="1"/>
  <c r="C137" i="7" s="1"/>
  <c r="D137" i="7" s="1"/>
  <c r="A136" i="7"/>
  <c r="B136" i="7" s="1"/>
  <c r="C136" i="7" s="1"/>
  <c r="D136" i="7" s="1"/>
  <c r="A135" i="7"/>
  <c r="B135" i="7" s="1"/>
  <c r="C135" i="7" s="1"/>
  <c r="D135" i="7" s="1"/>
  <c r="A134" i="7"/>
  <c r="B134" i="7" s="1"/>
  <c r="C134" i="7" s="1"/>
  <c r="D134" i="7" s="1"/>
  <c r="A133" i="7"/>
  <c r="B133" i="7" s="1"/>
  <c r="C133" i="7" s="1"/>
  <c r="D133" i="7" s="1"/>
  <c r="A132" i="7"/>
  <c r="B132" i="7" s="1"/>
  <c r="C132" i="7" s="1"/>
  <c r="D132" i="7" s="1"/>
  <c r="A131" i="7"/>
  <c r="B131" i="7" s="1"/>
  <c r="C131" i="7" s="1"/>
  <c r="D131" i="7" s="1"/>
  <c r="A130" i="7"/>
  <c r="B130" i="7" s="1"/>
  <c r="C130" i="7" s="1"/>
  <c r="D130" i="7" s="1"/>
  <c r="A129" i="7"/>
  <c r="B129" i="7" s="1"/>
  <c r="C129" i="7" s="1"/>
  <c r="D129" i="7" s="1"/>
  <c r="A128" i="7"/>
  <c r="B128" i="7" s="1"/>
  <c r="C128" i="7" s="1"/>
  <c r="D128" i="7" s="1"/>
  <c r="A127" i="7"/>
  <c r="B127" i="7" s="1"/>
  <c r="C127" i="7" s="1"/>
  <c r="D127" i="7" s="1"/>
  <c r="A126" i="7"/>
  <c r="B126" i="7" s="1"/>
  <c r="C126" i="7" s="1"/>
  <c r="D126" i="7" s="1"/>
  <c r="A125" i="7"/>
  <c r="B125" i="7" s="1"/>
  <c r="C125" i="7" s="1"/>
  <c r="D125" i="7" s="1"/>
  <c r="A124" i="7"/>
  <c r="B124" i="7" s="1"/>
  <c r="C124" i="7" s="1"/>
  <c r="D124" i="7" s="1"/>
  <c r="A123" i="7"/>
  <c r="B123" i="7" s="1"/>
  <c r="C123" i="7" s="1"/>
  <c r="D123" i="7" s="1"/>
  <c r="A122" i="7"/>
  <c r="B122" i="7" s="1"/>
  <c r="C122" i="7" s="1"/>
  <c r="D122" i="7" s="1"/>
  <c r="A121" i="7"/>
  <c r="B121" i="7" s="1"/>
  <c r="C121" i="7" s="1"/>
  <c r="D121" i="7" s="1"/>
  <c r="A120" i="7"/>
  <c r="B120" i="7" s="1"/>
  <c r="C120" i="7" s="1"/>
  <c r="D120" i="7" s="1"/>
  <c r="A119" i="7"/>
  <c r="B119" i="7" s="1"/>
  <c r="C119" i="7" s="1"/>
  <c r="D119" i="7" s="1"/>
  <c r="A118" i="7"/>
  <c r="B118" i="7" s="1"/>
  <c r="C118" i="7" s="1"/>
  <c r="D118" i="7" s="1"/>
  <c r="A117" i="7"/>
  <c r="B117" i="7" s="1"/>
  <c r="C117" i="7" s="1"/>
  <c r="D117" i="7" s="1"/>
  <c r="A116" i="7"/>
  <c r="B116" i="7" s="1"/>
  <c r="C116" i="7" s="1"/>
  <c r="D116" i="7" s="1"/>
  <c r="A115" i="7"/>
  <c r="B115" i="7" s="1"/>
  <c r="C115" i="7" s="1"/>
  <c r="D115" i="7" s="1"/>
  <c r="A114" i="7"/>
  <c r="B114" i="7" s="1"/>
  <c r="C114" i="7" s="1"/>
  <c r="D114" i="7" s="1"/>
  <c r="A113" i="7"/>
  <c r="B113" i="7" s="1"/>
  <c r="C113" i="7" s="1"/>
  <c r="D113" i="7" s="1"/>
  <c r="A112" i="7"/>
  <c r="B112" i="7" s="1"/>
  <c r="C112" i="7" s="1"/>
  <c r="D112" i="7" s="1"/>
  <c r="A111" i="7"/>
  <c r="B111" i="7" s="1"/>
  <c r="C111" i="7" s="1"/>
  <c r="D111" i="7" s="1"/>
  <c r="A110" i="7"/>
  <c r="B110" i="7" s="1"/>
  <c r="C110" i="7" s="1"/>
  <c r="D110" i="7" s="1"/>
  <c r="A109" i="7"/>
  <c r="B109" i="7" s="1"/>
  <c r="C109" i="7" s="1"/>
  <c r="D109" i="7" s="1"/>
  <c r="A108" i="7"/>
  <c r="B108" i="7" s="1"/>
  <c r="C108" i="7" s="1"/>
  <c r="D108" i="7" s="1"/>
  <c r="A107" i="7"/>
  <c r="B107" i="7" s="1"/>
  <c r="C107" i="7" s="1"/>
  <c r="D107" i="7" s="1"/>
  <c r="A106" i="7"/>
  <c r="B106" i="7" s="1"/>
  <c r="C106" i="7" s="1"/>
  <c r="D106" i="7" s="1"/>
  <c r="A105" i="7"/>
  <c r="B105" i="7" s="1"/>
  <c r="C105" i="7" s="1"/>
  <c r="D105" i="7" s="1"/>
  <c r="A104" i="7"/>
  <c r="B104" i="7" s="1"/>
  <c r="C104" i="7" s="1"/>
  <c r="D104" i="7" s="1"/>
  <c r="A103" i="7"/>
  <c r="B103" i="7" s="1"/>
  <c r="C103" i="7" s="1"/>
  <c r="D103" i="7" s="1"/>
  <c r="A102" i="7"/>
  <c r="B102" i="7" s="1"/>
  <c r="C102" i="7" s="1"/>
  <c r="D102" i="7" s="1"/>
  <c r="A101" i="7"/>
  <c r="B101" i="7" s="1"/>
  <c r="C101" i="7" s="1"/>
  <c r="D101" i="7" s="1"/>
  <c r="A100" i="7"/>
  <c r="B100" i="7" s="1"/>
  <c r="C100" i="7" s="1"/>
  <c r="D100" i="7" s="1"/>
  <c r="A99" i="7"/>
  <c r="B99" i="7" s="1"/>
  <c r="C99" i="7" s="1"/>
  <c r="D99" i="7" s="1"/>
  <c r="A98" i="7"/>
  <c r="B98" i="7" s="1"/>
  <c r="C98" i="7" s="1"/>
  <c r="D98" i="7" s="1"/>
  <c r="A97" i="7"/>
  <c r="B97" i="7" s="1"/>
  <c r="C97" i="7" s="1"/>
  <c r="D97" i="7" s="1"/>
  <c r="A96" i="7"/>
  <c r="B96" i="7" s="1"/>
  <c r="C96" i="7" s="1"/>
  <c r="D96" i="7" s="1"/>
  <c r="A95" i="7"/>
  <c r="B95" i="7" s="1"/>
  <c r="C95" i="7" s="1"/>
  <c r="D95" i="7" s="1"/>
  <c r="A94" i="7"/>
  <c r="B94" i="7" s="1"/>
  <c r="C94" i="7" s="1"/>
  <c r="D94" i="7" s="1"/>
  <c r="A93" i="7"/>
  <c r="B93" i="7" s="1"/>
  <c r="C93" i="7" s="1"/>
  <c r="D93" i="7" s="1"/>
  <c r="A92" i="7"/>
  <c r="B92" i="7" s="1"/>
  <c r="C92" i="7" s="1"/>
  <c r="D92" i="7" s="1"/>
  <c r="A91" i="7"/>
  <c r="B91" i="7" s="1"/>
  <c r="C91" i="7" s="1"/>
  <c r="D91" i="7" s="1"/>
  <c r="A90" i="7"/>
  <c r="B90" i="7" s="1"/>
  <c r="C90" i="7" s="1"/>
  <c r="D90" i="7" s="1"/>
  <c r="A89" i="7"/>
  <c r="B89" i="7" s="1"/>
  <c r="C89" i="7" s="1"/>
  <c r="D89" i="7" s="1"/>
  <c r="A88" i="7"/>
  <c r="B88" i="7" s="1"/>
  <c r="C88" i="7" s="1"/>
  <c r="D88" i="7" s="1"/>
  <c r="A87" i="7"/>
  <c r="B87" i="7" s="1"/>
  <c r="C87" i="7" s="1"/>
  <c r="D87" i="7" s="1"/>
  <c r="A86" i="7"/>
  <c r="B86" i="7" s="1"/>
  <c r="C86" i="7" s="1"/>
  <c r="D86" i="7" s="1"/>
  <c r="A85" i="7"/>
  <c r="B85" i="7" s="1"/>
  <c r="C85" i="7" s="1"/>
  <c r="D85" i="7" s="1"/>
  <c r="A84" i="7"/>
  <c r="B84" i="7" s="1"/>
  <c r="C84" i="7" s="1"/>
  <c r="D84" i="7" s="1"/>
  <c r="A83" i="7"/>
  <c r="B83" i="7" s="1"/>
  <c r="C83" i="7" s="1"/>
  <c r="D83" i="7" s="1"/>
  <c r="A82" i="7"/>
  <c r="B82" i="7" s="1"/>
  <c r="C82" i="7" s="1"/>
  <c r="D82" i="7" s="1"/>
  <c r="A81" i="7"/>
  <c r="B81" i="7" s="1"/>
  <c r="C81" i="7" s="1"/>
  <c r="D81" i="7" s="1"/>
  <c r="A80" i="7"/>
  <c r="B80" i="7" s="1"/>
  <c r="C80" i="7" s="1"/>
  <c r="D80" i="7" s="1"/>
  <c r="A79" i="7"/>
  <c r="B79" i="7" s="1"/>
  <c r="C79" i="7" s="1"/>
  <c r="D79" i="7" s="1"/>
  <c r="A78" i="7"/>
  <c r="B78" i="7" s="1"/>
  <c r="C78" i="7" s="1"/>
  <c r="D78" i="7" s="1"/>
  <c r="A77" i="7"/>
  <c r="B77" i="7" s="1"/>
  <c r="C77" i="7" s="1"/>
  <c r="D77" i="7" s="1"/>
  <c r="A76" i="7"/>
  <c r="B76" i="7" s="1"/>
  <c r="C76" i="7" s="1"/>
  <c r="D76" i="7" s="1"/>
  <c r="A75" i="7"/>
  <c r="B75" i="7" s="1"/>
  <c r="C75" i="7" s="1"/>
  <c r="D75" i="7" s="1"/>
  <c r="A74" i="7"/>
  <c r="B74" i="7" s="1"/>
  <c r="C74" i="7" s="1"/>
  <c r="D74" i="7" s="1"/>
  <c r="A73" i="7"/>
  <c r="B73" i="7" s="1"/>
  <c r="C73" i="7" s="1"/>
  <c r="D73" i="7" s="1"/>
  <c r="A72" i="7"/>
  <c r="B72" i="7" s="1"/>
  <c r="C72" i="7" s="1"/>
  <c r="D72" i="7" s="1"/>
  <c r="A71" i="7"/>
  <c r="B71" i="7" s="1"/>
  <c r="C71" i="7" s="1"/>
  <c r="D71" i="7" s="1"/>
  <c r="A70" i="7"/>
  <c r="B70" i="7" s="1"/>
  <c r="C70" i="7" s="1"/>
  <c r="D70" i="7" s="1"/>
  <c r="A69" i="7"/>
  <c r="B69" i="7" s="1"/>
  <c r="C69" i="7" s="1"/>
  <c r="D69" i="7" s="1"/>
  <c r="A68" i="7"/>
  <c r="B68" i="7" s="1"/>
  <c r="C68" i="7" s="1"/>
  <c r="D68" i="7" s="1"/>
  <c r="A67" i="7"/>
  <c r="B67" i="7" s="1"/>
  <c r="C67" i="7" s="1"/>
  <c r="D67" i="7" s="1"/>
  <c r="A66" i="7"/>
  <c r="B66" i="7" s="1"/>
  <c r="C66" i="7" s="1"/>
  <c r="D66" i="7" s="1"/>
  <c r="A65" i="7"/>
  <c r="B65" i="7" s="1"/>
  <c r="C65" i="7" s="1"/>
  <c r="D65" i="7" s="1"/>
  <c r="A64" i="7"/>
  <c r="B64" i="7" s="1"/>
  <c r="C64" i="7" s="1"/>
  <c r="D64" i="7" s="1"/>
  <c r="A63" i="7"/>
  <c r="B63" i="7" s="1"/>
  <c r="C63" i="7" s="1"/>
  <c r="D63" i="7" s="1"/>
  <c r="A62" i="7"/>
  <c r="B62" i="7" s="1"/>
  <c r="C62" i="7" s="1"/>
  <c r="D62" i="7" s="1"/>
  <c r="A61" i="7"/>
  <c r="B61" i="7" s="1"/>
  <c r="C61" i="7" s="1"/>
  <c r="D61" i="7" s="1"/>
  <c r="A60" i="7"/>
  <c r="B60" i="7" s="1"/>
  <c r="C60" i="7" s="1"/>
  <c r="D60" i="7" s="1"/>
  <c r="A59" i="7"/>
  <c r="B59" i="7" s="1"/>
  <c r="C59" i="7" s="1"/>
  <c r="D59" i="7" s="1"/>
  <c r="A58" i="7"/>
  <c r="B58" i="7" s="1"/>
  <c r="C58" i="7" s="1"/>
  <c r="D58" i="7" s="1"/>
  <c r="A57" i="7"/>
  <c r="B57" i="7" s="1"/>
  <c r="C57" i="7" s="1"/>
  <c r="D57" i="7" s="1"/>
  <c r="A56" i="7"/>
  <c r="B56" i="7" s="1"/>
  <c r="C56" i="7" s="1"/>
  <c r="D56" i="7" s="1"/>
  <c r="A55" i="7"/>
  <c r="B55" i="7" s="1"/>
  <c r="C55" i="7" s="1"/>
  <c r="D55" i="7" s="1"/>
  <c r="A54" i="7"/>
  <c r="B54" i="7" s="1"/>
  <c r="C54" i="7" s="1"/>
  <c r="D54" i="7" s="1"/>
  <c r="A53" i="7"/>
  <c r="B53" i="7" s="1"/>
  <c r="C53" i="7" s="1"/>
  <c r="D53" i="7" s="1"/>
  <c r="A52" i="7"/>
  <c r="B52" i="7" s="1"/>
  <c r="C52" i="7" s="1"/>
  <c r="D52" i="7" s="1"/>
  <c r="A51" i="7"/>
  <c r="B51" i="7" s="1"/>
  <c r="C51" i="7" s="1"/>
  <c r="D51" i="7" s="1"/>
  <c r="A50" i="7"/>
  <c r="B50" i="7" s="1"/>
  <c r="C50" i="7" s="1"/>
  <c r="D50" i="7" s="1"/>
  <c r="A49" i="7"/>
  <c r="B49" i="7" s="1"/>
  <c r="C49" i="7" s="1"/>
  <c r="D49" i="7" s="1"/>
  <c r="A48" i="7"/>
  <c r="B48" i="7" s="1"/>
  <c r="C48" i="7" s="1"/>
  <c r="D48" i="7" s="1"/>
  <c r="A47" i="7"/>
  <c r="B47" i="7" s="1"/>
  <c r="C47" i="7" s="1"/>
  <c r="D47" i="7" s="1"/>
  <c r="A46" i="7"/>
  <c r="B46" i="7" s="1"/>
  <c r="C46" i="7" s="1"/>
  <c r="D46" i="7" s="1"/>
  <c r="A45" i="7"/>
  <c r="B45" i="7" s="1"/>
  <c r="C45" i="7" s="1"/>
  <c r="D45" i="7" s="1"/>
  <c r="A44" i="7"/>
  <c r="B44" i="7" s="1"/>
  <c r="C44" i="7" s="1"/>
  <c r="D44" i="7" s="1"/>
  <c r="A43" i="7"/>
  <c r="B43" i="7" s="1"/>
  <c r="C43" i="7" s="1"/>
  <c r="D43" i="7" s="1"/>
  <c r="A42" i="7"/>
  <c r="B42" i="7" s="1"/>
  <c r="C42" i="7" s="1"/>
  <c r="D42" i="7" s="1"/>
  <c r="A41" i="7"/>
  <c r="B41" i="7" s="1"/>
  <c r="C41" i="7" s="1"/>
  <c r="D41" i="7" s="1"/>
  <c r="A40" i="7"/>
  <c r="B40" i="7" s="1"/>
  <c r="C40" i="7" s="1"/>
  <c r="D40" i="7" s="1"/>
  <c r="B39" i="7"/>
  <c r="C39" i="7" s="1"/>
  <c r="D39" i="7" s="1"/>
  <c r="B38" i="7"/>
  <c r="C38" i="7" s="1"/>
  <c r="D38" i="7" s="1"/>
  <c r="B37" i="7"/>
  <c r="C37" i="7" s="1"/>
  <c r="D37" i="7" s="1"/>
  <c r="B36" i="7"/>
  <c r="C36" i="7" s="1"/>
  <c r="D36" i="7" s="1"/>
  <c r="B35" i="7"/>
  <c r="C35" i="7" s="1"/>
  <c r="D35" i="7" s="1"/>
  <c r="B34" i="7"/>
  <c r="C34" i="7" s="1"/>
  <c r="D34" i="7" s="1"/>
  <c r="C33" i="7"/>
  <c r="D33" i="7" s="1"/>
  <c r="D32" i="7"/>
  <c r="D31" i="7"/>
  <c r="D30" i="7"/>
  <c r="D29" i="7"/>
  <c r="D28" i="7"/>
  <c r="D27" i="7"/>
  <c r="D26" i="7"/>
  <c r="L2" i="7"/>
  <c r="K2" i="7"/>
  <c r="B2" i="7"/>
  <c r="C2" i="7" s="1"/>
  <c r="D2" i="7" s="1"/>
  <c r="AK5" i="1" l="1"/>
  <c r="AP5" i="1"/>
  <c r="AU5" i="1"/>
  <c r="AZ5" i="1"/>
  <c r="AK6" i="1"/>
  <c r="AP6" i="1"/>
  <c r="AU6" i="1"/>
  <c r="AZ6" i="1"/>
  <c r="AK7" i="1"/>
  <c r="AP7" i="1"/>
  <c r="AU7" i="1"/>
  <c r="AZ7" i="1"/>
  <c r="AK8" i="1"/>
  <c r="AP8" i="1"/>
  <c r="AU8" i="1"/>
  <c r="AZ8" i="1"/>
  <c r="AK9" i="1"/>
  <c r="AP9" i="1"/>
  <c r="AU9" i="1"/>
  <c r="AZ9" i="1"/>
  <c r="AK10" i="1"/>
  <c r="AP10" i="1"/>
  <c r="AU10" i="1"/>
  <c r="AZ10" i="1"/>
  <c r="AK11" i="1"/>
  <c r="AP11" i="1"/>
  <c r="AU11" i="1"/>
  <c r="AZ11" i="1"/>
  <c r="AK12" i="1"/>
  <c r="AP12" i="1"/>
  <c r="AU12" i="1"/>
  <c r="AZ12" i="1"/>
  <c r="E14" i="1" l="1"/>
  <c r="A3" i="4" l="1"/>
  <c r="B3" i="4" s="1"/>
  <c r="C3" i="4" s="1"/>
  <c r="D3" i="4" s="1"/>
  <c r="A4" i="4"/>
  <c r="B4" i="4" s="1"/>
  <c r="C4" i="4" s="1"/>
  <c r="D4" i="4" s="1"/>
  <c r="A5" i="4"/>
  <c r="B5" i="4" s="1"/>
  <c r="C5" i="4" s="1"/>
  <c r="D5" i="4" s="1"/>
  <c r="A6" i="4"/>
  <c r="B6" i="4" s="1"/>
  <c r="C6" i="4" s="1"/>
  <c r="D6" i="4" s="1"/>
  <c r="A7" i="4"/>
  <c r="B7" i="4" s="1"/>
  <c r="C7" i="4" s="1"/>
  <c r="D7" i="4" s="1"/>
  <c r="A8" i="4"/>
  <c r="B8" i="4" s="1"/>
  <c r="C8" i="4" s="1"/>
  <c r="D8" i="4" s="1"/>
  <c r="A9" i="4"/>
  <c r="B9" i="4" s="1"/>
  <c r="C9" i="4" s="1"/>
  <c r="D9" i="4" s="1"/>
  <c r="A10" i="4"/>
  <c r="B10" i="4" s="1"/>
  <c r="C10" i="4" s="1"/>
  <c r="D10" i="4" s="1"/>
  <c r="A11" i="4"/>
  <c r="B11" i="4" s="1"/>
  <c r="C11" i="4" s="1"/>
  <c r="D11" i="4" s="1"/>
  <c r="A12" i="4"/>
  <c r="B12" i="4" s="1"/>
  <c r="C12" i="4" s="1"/>
  <c r="D12" i="4" s="1"/>
  <c r="A13" i="4"/>
  <c r="B13" i="4" s="1"/>
  <c r="C13" i="4" s="1"/>
  <c r="D13" i="4" s="1"/>
  <c r="A14" i="4"/>
  <c r="B14" i="4" s="1"/>
  <c r="C14" i="4" s="1"/>
  <c r="D14" i="4" s="1"/>
  <c r="A15" i="4"/>
  <c r="B15" i="4" s="1"/>
  <c r="C15" i="4" s="1"/>
  <c r="D15" i="4" s="1"/>
  <c r="A16" i="4"/>
  <c r="B16" i="4" s="1"/>
  <c r="C16" i="4" s="1"/>
  <c r="D16" i="4" s="1"/>
  <c r="A17" i="4"/>
  <c r="B17" i="4" s="1"/>
  <c r="C17" i="4" s="1"/>
  <c r="D17" i="4" s="1"/>
  <c r="A18" i="4"/>
  <c r="B18" i="4" s="1"/>
  <c r="C18" i="4" s="1"/>
  <c r="D18" i="4" s="1"/>
  <c r="A19" i="4"/>
  <c r="B19" i="4" s="1"/>
  <c r="C19" i="4" s="1"/>
  <c r="D19" i="4" s="1"/>
  <c r="A20" i="4"/>
  <c r="B20" i="4" s="1"/>
  <c r="C20" i="4" s="1"/>
  <c r="D20" i="4" s="1"/>
  <c r="A21" i="4"/>
  <c r="B21" i="4" s="1"/>
  <c r="C21" i="4" s="1"/>
  <c r="D21" i="4" s="1"/>
  <c r="A22" i="4"/>
  <c r="B22" i="4" s="1"/>
  <c r="C22" i="4" s="1"/>
  <c r="D22" i="4" s="1"/>
  <c r="A23" i="4"/>
  <c r="B23" i="4" s="1"/>
  <c r="C23" i="4" s="1"/>
  <c r="D23" i="4" s="1"/>
  <c r="A24" i="4"/>
  <c r="B24" i="4" s="1"/>
  <c r="C24" i="4" s="1"/>
  <c r="D24" i="4" s="1"/>
  <c r="A25" i="4"/>
  <c r="B25" i="4" s="1"/>
  <c r="C25" i="4" s="1"/>
  <c r="D25" i="4" s="1"/>
  <c r="A26" i="4"/>
  <c r="B26" i="4" s="1"/>
  <c r="C26" i="4" s="1"/>
  <c r="D26" i="4" s="1"/>
  <c r="A27" i="4"/>
  <c r="B27" i="4" s="1"/>
  <c r="C27" i="4" s="1"/>
  <c r="D27" i="4" s="1"/>
  <c r="A28" i="4"/>
  <c r="B28" i="4" s="1"/>
  <c r="C28" i="4" s="1"/>
  <c r="D28" i="4" s="1"/>
  <c r="A29" i="4"/>
  <c r="B29" i="4" s="1"/>
  <c r="C29" i="4" s="1"/>
  <c r="D29" i="4" s="1"/>
  <c r="A30" i="4"/>
  <c r="B30" i="4" s="1"/>
  <c r="C30" i="4" s="1"/>
  <c r="D30" i="4" s="1"/>
  <c r="A31" i="4"/>
  <c r="B31" i="4" s="1"/>
  <c r="C31" i="4" s="1"/>
  <c r="D31" i="4" s="1"/>
  <c r="A32" i="4"/>
  <c r="B32" i="4" s="1"/>
  <c r="C32" i="4" s="1"/>
  <c r="D32" i="4" s="1"/>
  <c r="A33" i="4"/>
  <c r="B33" i="4" s="1"/>
  <c r="C33" i="4" s="1"/>
  <c r="D33" i="4" s="1"/>
  <c r="A34" i="4"/>
  <c r="B34" i="4" s="1"/>
  <c r="C34" i="4" s="1"/>
  <c r="D34" i="4" s="1"/>
  <c r="A35" i="4"/>
  <c r="B35" i="4" s="1"/>
  <c r="C35" i="4" s="1"/>
  <c r="D35" i="4" s="1"/>
  <c r="A36" i="4"/>
  <c r="B36" i="4" s="1"/>
  <c r="C36" i="4" s="1"/>
  <c r="D36" i="4" s="1"/>
  <c r="A37" i="4"/>
  <c r="B37" i="4" s="1"/>
  <c r="C37" i="4" s="1"/>
  <c r="D37" i="4" s="1"/>
  <c r="A38" i="4"/>
  <c r="B38" i="4" s="1"/>
  <c r="C38" i="4" s="1"/>
  <c r="D38" i="4" s="1"/>
  <c r="A39" i="4"/>
  <c r="B39" i="4" s="1"/>
  <c r="C39" i="4" s="1"/>
  <c r="D39" i="4" s="1"/>
  <c r="A40" i="4"/>
  <c r="B40" i="4" s="1"/>
  <c r="C40" i="4" s="1"/>
  <c r="D40" i="4" s="1"/>
  <c r="A41" i="4"/>
  <c r="B41" i="4" s="1"/>
  <c r="C41" i="4" s="1"/>
  <c r="D41" i="4" s="1"/>
  <c r="A42" i="4"/>
  <c r="B42" i="4" s="1"/>
  <c r="C42" i="4" s="1"/>
  <c r="D42" i="4" s="1"/>
  <c r="A43" i="4"/>
  <c r="B43" i="4" s="1"/>
  <c r="C43" i="4" s="1"/>
  <c r="D43" i="4" s="1"/>
  <c r="A44" i="4"/>
  <c r="B44" i="4" s="1"/>
  <c r="C44" i="4" s="1"/>
  <c r="D44" i="4" s="1"/>
  <c r="A45" i="4"/>
  <c r="B45" i="4" s="1"/>
  <c r="C45" i="4" s="1"/>
  <c r="D45" i="4" s="1"/>
  <c r="A46" i="4"/>
  <c r="B46" i="4" s="1"/>
  <c r="C46" i="4" s="1"/>
  <c r="D46" i="4" s="1"/>
  <c r="A47" i="4"/>
  <c r="B47" i="4" s="1"/>
  <c r="C47" i="4" s="1"/>
  <c r="D47" i="4" s="1"/>
  <c r="A48" i="4"/>
  <c r="B48" i="4" s="1"/>
  <c r="C48" i="4" s="1"/>
  <c r="D48" i="4" s="1"/>
  <c r="A49" i="4"/>
  <c r="B49" i="4" s="1"/>
  <c r="C49" i="4" s="1"/>
  <c r="D49" i="4" s="1"/>
  <c r="A50" i="4"/>
  <c r="B50" i="4" s="1"/>
  <c r="C50" i="4" s="1"/>
  <c r="D50" i="4" s="1"/>
  <c r="A51" i="4"/>
  <c r="B51" i="4" s="1"/>
  <c r="C51" i="4" s="1"/>
  <c r="D51" i="4" s="1"/>
  <c r="A52" i="4"/>
  <c r="B52" i="4" s="1"/>
  <c r="C52" i="4" s="1"/>
  <c r="D52" i="4" s="1"/>
  <c r="A53" i="4"/>
  <c r="B53" i="4" s="1"/>
  <c r="C53" i="4" s="1"/>
  <c r="D53" i="4" s="1"/>
  <c r="A54" i="4"/>
  <c r="B54" i="4" s="1"/>
  <c r="C54" i="4" s="1"/>
  <c r="D54" i="4" s="1"/>
  <c r="A55" i="4"/>
  <c r="B55" i="4" s="1"/>
  <c r="C55" i="4" s="1"/>
  <c r="D55" i="4" s="1"/>
  <c r="A56" i="4"/>
  <c r="B56" i="4" s="1"/>
  <c r="C56" i="4" s="1"/>
  <c r="D56" i="4" s="1"/>
  <c r="A57" i="4"/>
  <c r="B57" i="4" s="1"/>
  <c r="C57" i="4" s="1"/>
  <c r="D57" i="4" s="1"/>
  <c r="A58" i="4"/>
  <c r="B58" i="4" s="1"/>
  <c r="C58" i="4" s="1"/>
  <c r="D58" i="4" s="1"/>
  <c r="A59" i="4"/>
  <c r="B59" i="4" s="1"/>
  <c r="C59" i="4" s="1"/>
  <c r="D59" i="4" s="1"/>
  <c r="A60" i="4"/>
  <c r="B60" i="4" s="1"/>
  <c r="C60" i="4" s="1"/>
  <c r="D60" i="4" s="1"/>
  <c r="A61" i="4"/>
  <c r="B61" i="4" s="1"/>
  <c r="C61" i="4" s="1"/>
  <c r="D61" i="4" s="1"/>
  <c r="A62" i="4"/>
  <c r="B62" i="4" s="1"/>
  <c r="C62" i="4" s="1"/>
  <c r="D62" i="4" s="1"/>
  <c r="A63" i="4"/>
  <c r="B63" i="4" s="1"/>
  <c r="C63" i="4" s="1"/>
  <c r="D63" i="4" s="1"/>
  <c r="A64" i="4"/>
  <c r="B64" i="4" s="1"/>
  <c r="C64" i="4" s="1"/>
  <c r="D64" i="4" s="1"/>
  <c r="A65" i="4"/>
  <c r="B65" i="4" s="1"/>
  <c r="C65" i="4" s="1"/>
  <c r="D65" i="4" s="1"/>
  <c r="A66" i="4"/>
  <c r="B66" i="4" s="1"/>
  <c r="C66" i="4" s="1"/>
  <c r="D66" i="4" s="1"/>
  <c r="A67" i="4"/>
  <c r="B67" i="4" s="1"/>
  <c r="C67" i="4" s="1"/>
  <c r="D67" i="4" s="1"/>
  <c r="A68" i="4"/>
  <c r="B68" i="4" s="1"/>
  <c r="C68" i="4" s="1"/>
  <c r="D68" i="4" s="1"/>
  <c r="A69" i="4"/>
  <c r="B69" i="4" s="1"/>
  <c r="C69" i="4" s="1"/>
  <c r="D69" i="4" s="1"/>
  <c r="A70" i="4"/>
  <c r="B70" i="4" s="1"/>
  <c r="C70" i="4" s="1"/>
  <c r="D70" i="4" s="1"/>
  <c r="A71" i="4"/>
  <c r="B71" i="4" s="1"/>
  <c r="C71" i="4" s="1"/>
  <c r="D71" i="4" s="1"/>
  <c r="A72" i="4"/>
  <c r="B72" i="4" s="1"/>
  <c r="C72" i="4" s="1"/>
  <c r="D72" i="4" s="1"/>
  <c r="A73" i="4"/>
  <c r="B73" i="4" s="1"/>
  <c r="C73" i="4" s="1"/>
  <c r="D73" i="4" s="1"/>
  <c r="A74" i="4"/>
  <c r="B74" i="4" s="1"/>
  <c r="C74" i="4" s="1"/>
  <c r="D74" i="4" s="1"/>
  <c r="A75" i="4"/>
  <c r="B75" i="4" s="1"/>
  <c r="C75" i="4" s="1"/>
  <c r="D75" i="4" s="1"/>
  <c r="A76" i="4"/>
  <c r="B76" i="4" s="1"/>
  <c r="C76" i="4" s="1"/>
  <c r="D76" i="4" s="1"/>
  <c r="A77" i="4"/>
  <c r="B77" i="4" s="1"/>
  <c r="C77" i="4" s="1"/>
  <c r="D77" i="4" s="1"/>
  <c r="A78" i="4"/>
  <c r="B78" i="4" s="1"/>
  <c r="C78" i="4" s="1"/>
  <c r="D78" i="4" s="1"/>
  <c r="A79" i="4"/>
  <c r="B79" i="4" s="1"/>
  <c r="C79" i="4" s="1"/>
  <c r="D79" i="4" s="1"/>
  <c r="A80" i="4"/>
  <c r="B80" i="4" s="1"/>
  <c r="C80" i="4" s="1"/>
  <c r="D80" i="4" s="1"/>
  <c r="A81" i="4"/>
  <c r="B81" i="4" s="1"/>
  <c r="C81" i="4" s="1"/>
  <c r="D81" i="4" s="1"/>
  <c r="A82" i="4"/>
  <c r="B82" i="4" s="1"/>
  <c r="C82" i="4" s="1"/>
  <c r="D82" i="4" s="1"/>
  <c r="A83" i="4"/>
  <c r="B83" i="4" s="1"/>
  <c r="C83" i="4" s="1"/>
  <c r="D83" i="4" s="1"/>
  <c r="A84" i="4"/>
  <c r="B84" i="4" s="1"/>
  <c r="C84" i="4" s="1"/>
  <c r="D84" i="4" s="1"/>
  <c r="A85" i="4"/>
  <c r="B85" i="4" s="1"/>
  <c r="C85" i="4" s="1"/>
  <c r="D85" i="4" s="1"/>
  <c r="A86" i="4"/>
  <c r="B86" i="4" s="1"/>
  <c r="C86" i="4" s="1"/>
  <c r="D86" i="4" s="1"/>
  <c r="A87" i="4"/>
  <c r="B87" i="4" s="1"/>
  <c r="C87" i="4" s="1"/>
  <c r="D87" i="4" s="1"/>
  <c r="A88" i="4"/>
  <c r="B88" i="4" s="1"/>
  <c r="C88" i="4" s="1"/>
  <c r="D88" i="4" s="1"/>
  <c r="A89" i="4"/>
  <c r="B89" i="4" s="1"/>
  <c r="C89" i="4" s="1"/>
  <c r="D89" i="4" s="1"/>
  <c r="A90" i="4"/>
  <c r="B90" i="4" s="1"/>
  <c r="C90" i="4" s="1"/>
  <c r="D90" i="4" s="1"/>
  <c r="A91" i="4"/>
  <c r="B91" i="4" s="1"/>
  <c r="C91" i="4" s="1"/>
  <c r="D91" i="4" s="1"/>
  <c r="A92" i="4"/>
  <c r="B92" i="4" s="1"/>
  <c r="C92" i="4" s="1"/>
  <c r="D92" i="4" s="1"/>
  <c r="A93" i="4"/>
  <c r="B93" i="4" s="1"/>
  <c r="C93" i="4" s="1"/>
  <c r="D93" i="4" s="1"/>
  <c r="A94" i="4"/>
  <c r="B94" i="4" s="1"/>
  <c r="C94" i="4" s="1"/>
  <c r="D94" i="4" s="1"/>
  <c r="A95" i="4"/>
  <c r="B95" i="4" s="1"/>
  <c r="C95" i="4" s="1"/>
  <c r="D95" i="4" s="1"/>
  <c r="A96" i="4"/>
  <c r="B96" i="4" s="1"/>
  <c r="C96" i="4" s="1"/>
  <c r="D96" i="4" s="1"/>
  <c r="A97" i="4"/>
  <c r="B97" i="4" s="1"/>
  <c r="C97" i="4" s="1"/>
  <c r="D97" i="4" s="1"/>
  <c r="A98" i="4"/>
  <c r="B98" i="4" s="1"/>
  <c r="C98" i="4" s="1"/>
  <c r="D98" i="4" s="1"/>
  <c r="A99" i="4"/>
  <c r="B99" i="4" s="1"/>
  <c r="C99" i="4" s="1"/>
  <c r="D99" i="4" s="1"/>
  <c r="A100" i="4"/>
  <c r="B100" i="4" s="1"/>
  <c r="C100" i="4" s="1"/>
  <c r="D100" i="4" s="1"/>
  <c r="A101" i="4"/>
  <c r="B101" i="4" s="1"/>
  <c r="C101" i="4" s="1"/>
  <c r="D101" i="4" s="1"/>
  <c r="A102" i="4"/>
  <c r="B102" i="4" s="1"/>
  <c r="C102" i="4" s="1"/>
  <c r="D102" i="4" s="1"/>
  <c r="A103" i="4"/>
  <c r="B103" i="4" s="1"/>
  <c r="C103" i="4" s="1"/>
  <c r="D103" i="4" s="1"/>
  <c r="A104" i="4"/>
  <c r="B104" i="4" s="1"/>
  <c r="C104" i="4" s="1"/>
  <c r="D104" i="4" s="1"/>
  <c r="A2" i="4"/>
  <c r="B2" i="4" s="1"/>
  <c r="C2" i="4" s="1"/>
  <c r="D2" i="4" s="1"/>
  <c r="A243" i="4"/>
  <c r="B243" i="4" s="1"/>
  <c r="C243" i="4" s="1"/>
  <c r="D243" i="4" s="1"/>
  <c r="A242" i="4"/>
  <c r="B242" i="4" s="1"/>
  <c r="C242" i="4" s="1"/>
  <c r="D242" i="4" s="1"/>
  <c r="A241" i="4"/>
  <c r="B241" i="4" s="1"/>
  <c r="C241" i="4" s="1"/>
  <c r="D241" i="4" s="1"/>
  <c r="A240" i="4"/>
  <c r="B240" i="4" s="1"/>
  <c r="C240" i="4" s="1"/>
  <c r="D240" i="4" s="1"/>
  <c r="A239" i="4"/>
  <c r="B239" i="4" s="1"/>
  <c r="C239" i="4" s="1"/>
  <c r="D239" i="4" s="1"/>
  <c r="A238" i="4"/>
  <c r="B238" i="4" s="1"/>
  <c r="C238" i="4" s="1"/>
  <c r="D238" i="4" s="1"/>
  <c r="A237" i="4"/>
  <c r="B237" i="4" s="1"/>
  <c r="C237" i="4" s="1"/>
  <c r="D237" i="4" s="1"/>
  <c r="A236" i="4"/>
  <c r="B236" i="4" s="1"/>
  <c r="C236" i="4" s="1"/>
  <c r="D236" i="4" s="1"/>
  <c r="A235" i="4"/>
  <c r="B235" i="4" s="1"/>
  <c r="C235" i="4" s="1"/>
  <c r="D235" i="4" s="1"/>
  <c r="A234" i="4"/>
  <c r="B234" i="4" s="1"/>
  <c r="C234" i="4" s="1"/>
  <c r="D234" i="4" s="1"/>
  <c r="A233" i="4"/>
  <c r="B233" i="4" s="1"/>
  <c r="C233" i="4" s="1"/>
  <c r="D233" i="4" s="1"/>
  <c r="A232" i="4"/>
  <c r="B232" i="4" s="1"/>
  <c r="C232" i="4" s="1"/>
  <c r="D232" i="4" s="1"/>
  <c r="A231" i="4"/>
  <c r="B231" i="4" s="1"/>
  <c r="C231" i="4" s="1"/>
  <c r="D231" i="4" s="1"/>
  <c r="A230" i="4"/>
  <c r="B230" i="4" s="1"/>
  <c r="C230" i="4" s="1"/>
  <c r="D230" i="4" s="1"/>
  <c r="A229" i="4"/>
  <c r="B229" i="4" s="1"/>
  <c r="C229" i="4" s="1"/>
  <c r="D229" i="4" s="1"/>
  <c r="A228" i="4"/>
  <c r="B228" i="4" s="1"/>
  <c r="C228" i="4" s="1"/>
  <c r="D228" i="4" s="1"/>
  <c r="A227" i="4"/>
  <c r="B227" i="4" s="1"/>
  <c r="C227" i="4" s="1"/>
  <c r="D227" i="4" s="1"/>
  <c r="A226" i="4"/>
  <c r="B226" i="4" s="1"/>
  <c r="C226" i="4" s="1"/>
  <c r="D226" i="4" s="1"/>
  <c r="A225" i="4"/>
  <c r="B225" i="4" s="1"/>
  <c r="C225" i="4" s="1"/>
  <c r="D225" i="4" s="1"/>
  <c r="A224" i="4"/>
  <c r="B224" i="4" s="1"/>
  <c r="C224" i="4" s="1"/>
  <c r="D224" i="4" s="1"/>
  <c r="A223" i="4"/>
  <c r="B223" i="4" s="1"/>
  <c r="C223" i="4" s="1"/>
  <c r="D223" i="4" s="1"/>
  <c r="A222" i="4"/>
  <c r="B222" i="4" s="1"/>
  <c r="C222" i="4" s="1"/>
  <c r="D222" i="4" s="1"/>
  <c r="A221" i="4"/>
  <c r="B221" i="4" s="1"/>
  <c r="C221" i="4" s="1"/>
  <c r="D221" i="4" s="1"/>
  <c r="A220" i="4"/>
  <c r="B220" i="4" s="1"/>
  <c r="C220" i="4" s="1"/>
  <c r="D220" i="4" s="1"/>
  <c r="A219" i="4"/>
  <c r="B219" i="4" s="1"/>
  <c r="C219" i="4" s="1"/>
  <c r="D219" i="4" s="1"/>
  <c r="A218" i="4"/>
  <c r="B218" i="4" s="1"/>
  <c r="C218" i="4" s="1"/>
  <c r="D218" i="4" s="1"/>
  <c r="A217" i="4"/>
  <c r="B217" i="4" s="1"/>
  <c r="C217" i="4" s="1"/>
  <c r="D217" i="4" s="1"/>
  <c r="A216" i="4"/>
  <c r="B216" i="4" s="1"/>
  <c r="C216" i="4" s="1"/>
  <c r="D216" i="4" s="1"/>
  <c r="A215" i="4"/>
  <c r="B215" i="4" s="1"/>
  <c r="C215" i="4" s="1"/>
  <c r="D215" i="4" s="1"/>
  <c r="A214" i="4"/>
  <c r="B214" i="4" s="1"/>
  <c r="C214" i="4" s="1"/>
  <c r="D214" i="4" s="1"/>
  <c r="A213" i="4"/>
  <c r="B213" i="4" s="1"/>
  <c r="C213" i="4" s="1"/>
  <c r="D213" i="4" s="1"/>
  <c r="A212" i="4"/>
  <c r="B212" i="4" s="1"/>
  <c r="C212" i="4" s="1"/>
  <c r="D212" i="4" s="1"/>
  <c r="A211" i="4"/>
  <c r="B211" i="4" s="1"/>
  <c r="C211" i="4" s="1"/>
  <c r="D211" i="4" s="1"/>
  <c r="A210" i="4"/>
  <c r="B210" i="4" s="1"/>
  <c r="C210" i="4" s="1"/>
  <c r="D210" i="4" s="1"/>
  <c r="A209" i="4"/>
  <c r="B209" i="4" s="1"/>
  <c r="C209" i="4" s="1"/>
  <c r="D209" i="4" s="1"/>
  <c r="A208" i="4"/>
  <c r="B208" i="4" s="1"/>
  <c r="C208" i="4" s="1"/>
  <c r="D208" i="4" s="1"/>
  <c r="A207" i="4"/>
  <c r="B207" i="4" s="1"/>
  <c r="C207" i="4" s="1"/>
  <c r="D207" i="4" s="1"/>
  <c r="A206" i="4"/>
  <c r="B206" i="4" s="1"/>
  <c r="C206" i="4" s="1"/>
  <c r="D206" i="4" s="1"/>
  <c r="A205" i="4"/>
  <c r="B205" i="4" s="1"/>
  <c r="C205" i="4" s="1"/>
  <c r="D205" i="4" s="1"/>
  <c r="A204" i="4"/>
  <c r="B204" i="4" s="1"/>
  <c r="C204" i="4" s="1"/>
  <c r="D204" i="4" s="1"/>
  <c r="A203" i="4"/>
  <c r="B203" i="4" s="1"/>
  <c r="C203" i="4" s="1"/>
  <c r="D203" i="4" s="1"/>
  <c r="A202" i="4"/>
  <c r="B202" i="4" s="1"/>
  <c r="C202" i="4" s="1"/>
  <c r="D202" i="4" s="1"/>
  <c r="A201" i="4"/>
  <c r="B201" i="4" s="1"/>
  <c r="C201" i="4" s="1"/>
  <c r="D201" i="4" s="1"/>
  <c r="A200" i="4"/>
  <c r="B200" i="4" s="1"/>
  <c r="C200" i="4" s="1"/>
  <c r="D200" i="4" s="1"/>
  <c r="A199" i="4"/>
  <c r="B199" i="4" s="1"/>
  <c r="C199" i="4" s="1"/>
  <c r="D199" i="4" s="1"/>
  <c r="A198" i="4"/>
  <c r="B198" i="4" s="1"/>
  <c r="C198" i="4" s="1"/>
  <c r="D198" i="4" s="1"/>
  <c r="A197" i="4"/>
  <c r="B197" i="4" s="1"/>
  <c r="C197" i="4" s="1"/>
  <c r="D197" i="4" s="1"/>
  <c r="A196" i="4"/>
  <c r="B196" i="4" s="1"/>
  <c r="C196" i="4" s="1"/>
  <c r="D196" i="4" s="1"/>
  <c r="A195" i="4"/>
  <c r="B195" i="4" s="1"/>
  <c r="C195" i="4" s="1"/>
  <c r="D195" i="4" s="1"/>
  <c r="A194" i="4"/>
  <c r="B194" i="4" s="1"/>
  <c r="C194" i="4" s="1"/>
  <c r="D194" i="4" s="1"/>
  <c r="A193" i="4"/>
  <c r="B193" i="4" s="1"/>
  <c r="C193" i="4" s="1"/>
  <c r="D193" i="4" s="1"/>
  <c r="A192" i="4"/>
  <c r="B192" i="4" s="1"/>
  <c r="C192" i="4" s="1"/>
  <c r="D192" i="4" s="1"/>
  <c r="A191" i="4"/>
  <c r="B191" i="4" s="1"/>
  <c r="C191" i="4" s="1"/>
  <c r="D191" i="4" s="1"/>
  <c r="A190" i="4"/>
  <c r="B190" i="4" s="1"/>
  <c r="C190" i="4" s="1"/>
  <c r="D190" i="4" s="1"/>
  <c r="A189" i="4"/>
  <c r="B189" i="4" s="1"/>
  <c r="C189" i="4" s="1"/>
  <c r="D189" i="4" s="1"/>
  <c r="A188" i="4"/>
  <c r="B188" i="4" s="1"/>
  <c r="C188" i="4" s="1"/>
  <c r="D188" i="4" s="1"/>
  <c r="A187" i="4"/>
  <c r="B187" i="4" s="1"/>
  <c r="C187" i="4" s="1"/>
  <c r="D187" i="4" s="1"/>
  <c r="A186" i="4"/>
  <c r="B186" i="4" s="1"/>
  <c r="C186" i="4" s="1"/>
  <c r="D186" i="4" s="1"/>
  <c r="A185" i="4"/>
  <c r="B185" i="4" s="1"/>
  <c r="C185" i="4" s="1"/>
  <c r="D185" i="4" s="1"/>
  <c r="A184" i="4"/>
  <c r="B184" i="4" s="1"/>
  <c r="C184" i="4" s="1"/>
  <c r="D184" i="4" s="1"/>
  <c r="A183" i="4"/>
  <c r="B183" i="4" s="1"/>
  <c r="C183" i="4" s="1"/>
  <c r="D183" i="4" s="1"/>
  <c r="A182" i="4"/>
  <c r="B182" i="4" s="1"/>
  <c r="C182" i="4" s="1"/>
  <c r="D182" i="4" s="1"/>
  <c r="A181" i="4"/>
  <c r="B181" i="4" s="1"/>
  <c r="C181" i="4" s="1"/>
  <c r="D181" i="4" s="1"/>
  <c r="A180" i="4"/>
  <c r="B180" i="4" s="1"/>
  <c r="C180" i="4" s="1"/>
  <c r="D180" i="4" s="1"/>
  <c r="A179" i="4"/>
  <c r="B179" i="4" s="1"/>
  <c r="C179" i="4" s="1"/>
  <c r="D179" i="4" s="1"/>
  <c r="A178" i="4"/>
  <c r="B178" i="4" s="1"/>
  <c r="C178" i="4" s="1"/>
  <c r="D178" i="4" s="1"/>
  <c r="A177" i="4"/>
  <c r="B177" i="4" s="1"/>
  <c r="C177" i="4" s="1"/>
  <c r="D177" i="4" s="1"/>
  <c r="A176" i="4"/>
  <c r="B176" i="4" s="1"/>
  <c r="C176" i="4" s="1"/>
  <c r="D176" i="4" s="1"/>
  <c r="A175" i="4"/>
  <c r="B175" i="4" s="1"/>
  <c r="C175" i="4" s="1"/>
  <c r="D175" i="4" s="1"/>
  <c r="A174" i="4"/>
  <c r="B174" i="4" s="1"/>
  <c r="C174" i="4" s="1"/>
  <c r="D174" i="4" s="1"/>
  <c r="A173" i="4"/>
  <c r="B173" i="4" s="1"/>
  <c r="C173" i="4" s="1"/>
  <c r="D173" i="4" s="1"/>
  <c r="A172" i="4"/>
  <c r="B172" i="4" s="1"/>
  <c r="C172" i="4" s="1"/>
  <c r="D172" i="4" s="1"/>
  <c r="A171" i="4"/>
  <c r="B171" i="4" s="1"/>
  <c r="C171" i="4" s="1"/>
  <c r="D171" i="4" s="1"/>
  <c r="A170" i="4"/>
  <c r="B170" i="4" s="1"/>
  <c r="C170" i="4" s="1"/>
  <c r="D170" i="4" s="1"/>
  <c r="A169" i="4"/>
  <c r="B169" i="4" s="1"/>
  <c r="C169" i="4" s="1"/>
  <c r="D169" i="4" s="1"/>
  <c r="A168" i="4"/>
  <c r="B168" i="4" s="1"/>
  <c r="C168" i="4" s="1"/>
  <c r="D168" i="4" s="1"/>
  <c r="A167" i="4"/>
  <c r="B167" i="4" s="1"/>
  <c r="C167" i="4" s="1"/>
  <c r="D167" i="4" s="1"/>
  <c r="A166" i="4"/>
  <c r="B166" i="4" s="1"/>
  <c r="C166" i="4" s="1"/>
  <c r="D166" i="4" s="1"/>
  <c r="A165" i="4"/>
  <c r="B165" i="4" s="1"/>
  <c r="C165" i="4" s="1"/>
  <c r="D165" i="4" s="1"/>
  <c r="A164" i="4"/>
  <c r="B164" i="4" s="1"/>
  <c r="C164" i="4" s="1"/>
  <c r="D164" i="4" s="1"/>
  <c r="A163" i="4"/>
  <c r="B163" i="4" s="1"/>
  <c r="C163" i="4" s="1"/>
  <c r="D163" i="4" s="1"/>
  <c r="A162" i="4"/>
  <c r="B162" i="4" s="1"/>
  <c r="C162" i="4" s="1"/>
  <c r="D162" i="4" s="1"/>
  <c r="A161" i="4"/>
  <c r="B161" i="4" s="1"/>
  <c r="C161" i="4" s="1"/>
  <c r="D161" i="4" s="1"/>
  <c r="A160" i="4"/>
  <c r="B160" i="4" s="1"/>
  <c r="C160" i="4" s="1"/>
  <c r="D160" i="4" s="1"/>
  <c r="A159" i="4"/>
  <c r="B159" i="4" s="1"/>
  <c r="C159" i="4" s="1"/>
  <c r="D159" i="4" s="1"/>
  <c r="A158" i="4"/>
  <c r="B158" i="4" s="1"/>
  <c r="C158" i="4" s="1"/>
  <c r="D158" i="4" s="1"/>
  <c r="A157" i="4"/>
  <c r="B157" i="4" s="1"/>
  <c r="C157" i="4" s="1"/>
  <c r="D157" i="4" s="1"/>
  <c r="A156" i="4"/>
  <c r="B156" i="4" s="1"/>
  <c r="C156" i="4" s="1"/>
  <c r="D156" i="4" s="1"/>
  <c r="A155" i="4"/>
  <c r="B155" i="4" s="1"/>
  <c r="C155" i="4" s="1"/>
  <c r="D155" i="4" s="1"/>
  <c r="A154" i="4"/>
  <c r="B154" i="4" s="1"/>
  <c r="C154" i="4" s="1"/>
  <c r="D154" i="4" s="1"/>
  <c r="A153" i="4"/>
  <c r="B153" i="4" s="1"/>
  <c r="C153" i="4" s="1"/>
  <c r="D153" i="4" s="1"/>
  <c r="A152" i="4"/>
  <c r="B152" i="4" s="1"/>
  <c r="C152" i="4" s="1"/>
  <c r="D152" i="4" s="1"/>
  <c r="A151" i="4"/>
  <c r="B151" i="4" s="1"/>
  <c r="C151" i="4" s="1"/>
  <c r="D151" i="4" s="1"/>
  <c r="A150" i="4"/>
  <c r="B150" i="4" s="1"/>
  <c r="C150" i="4" s="1"/>
  <c r="D150" i="4" s="1"/>
  <c r="A149" i="4"/>
  <c r="B149" i="4" s="1"/>
  <c r="C149" i="4" s="1"/>
  <c r="D149" i="4" s="1"/>
  <c r="A148" i="4"/>
  <c r="B148" i="4" s="1"/>
  <c r="C148" i="4" s="1"/>
  <c r="D148" i="4" s="1"/>
  <c r="A147" i="4"/>
  <c r="B147" i="4" s="1"/>
  <c r="C147" i="4" s="1"/>
  <c r="D147" i="4" s="1"/>
  <c r="A146" i="4"/>
  <c r="B146" i="4" s="1"/>
  <c r="C146" i="4" s="1"/>
  <c r="D146" i="4" s="1"/>
  <c r="A145" i="4"/>
  <c r="B145" i="4" s="1"/>
  <c r="C145" i="4" s="1"/>
  <c r="D145" i="4" s="1"/>
  <c r="A144" i="4"/>
  <c r="B144" i="4" s="1"/>
  <c r="C144" i="4" s="1"/>
  <c r="D144" i="4" s="1"/>
  <c r="A143" i="4"/>
  <c r="B143" i="4" s="1"/>
  <c r="C143" i="4" s="1"/>
  <c r="D143" i="4" s="1"/>
  <c r="A142" i="4"/>
  <c r="B142" i="4" s="1"/>
  <c r="C142" i="4" s="1"/>
  <c r="D142" i="4" s="1"/>
  <c r="A141" i="4"/>
  <c r="B141" i="4" s="1"/>
  <c r="C141" i="4" s="1"/>
  <c r="D141" i="4" s="1"/>
  <c r="A140" i="4"/>
  <c r="B140" i="4" s="1"/>
  <c r="C140" i="4" s="1"/>
  <c r="D140" i="4" s="1"/>
  <c r="A139" i="4"/>
  <c r="B139" i="4" s="1"/>
  <c r="C139" i="4" s="1"/>
  <c r="D139" i="4" s="1"/>
  <c r="A138" i="4"/>
  <c r="B138" i="4" s="1"/>
  <c r="C138" i="4" s="1"/>
  <c r="D138" i="4" s="1"/>
  <c r="A137" i="4"/>
  <c r="B137" i="4" s="1"/>
  <c r="C137" i="4" s="1"/>
  <c r="D137" i="4" s="1"/>
  <c r="A136" i="4"/>
  <c r="B136" i="4" s="1"/>
  <c r="C136" i="4" s="1"/>
  <c r="D136" i="4" s="1"/>
  <c r="A135" i="4"/>
  <c r="B135" i="4" s="1"/>
  <c r="C135" i="4" s="1"/>
  <c r="D135" i="4" s="1"/>
  <c r="A134" i="4"/>
  <c r="B134" i="4" s="1"/>
  <c r="C134" i="4" s="1"/>
  <c r="D134" i="4" s="1"/>
  <c r="A133" i="4"/>
  <c r="B133" i="4" s="1"/>
  <c r="C133" i="4" s="1"/>
  <c r="D133" i="4" s="1"/>
  <c r="A132" i="4"/>
  <c r="B132" i="4" s="1"/>
  <c r="C132" i="4" s="1"/>
  <c r="D132" i="4" s="1"/>
  <c r="A131" i="4"/>
  <c r="B131" i="4" s="1"/>
  <c r="C131" i="4" s="1"/>
  <c r="D131" i="4" s="1"/>
  <c r="A130" i="4"/>
  <c r="B130" i="4" s="1"/>
  <c r="C130" i="4" s="1"/>
  <c r="D130" i="4" s="1"/>
  <c r="A129" i="4"/>
  <c r="B129" i="4" s="1"/>
  <c r="C129" i="4" s="1"/>
  <c r="D129" i="4" s="1"/>
  <c r="A128" i="4"/>
  <c r="B128" i="4" s="1"/>
  <c r="C128" i="4" s="1"/>
  <c r="D128" i="4" s="1"/>
  <c r="A127" i="4"/>
  <c r="B127" i="4" s="1"/>
  <c r="C127" i="4" s="1"/>
  <c r="D127" i="4" s="1"/>
  <c r="A126" i="4"/>
  <c r="B126" i="4" s="1"/>
  <c r="C126" i="4" s="1"/>
  <c r="D126" i="4" s="1"/>
  <c r="A125" i="4"/>
  <c r="B125" i="4" s="1"/>
  <c r="C125" i="4" s="1"/>
  <c r="D125" i="4" s="1"/>
  <c r="A124" i="4"/>
  <c r="B124" i="4" s="1"/>
  <c r="C124" i="4" s="1"/>
  <c r="D124" i="4" s="1"/>
  <c r="A123" i="4"/>
  <c r="B123" i="4" s="1"/>
  <c r="C123" i="4" s="1"/>
  <c r="D123" i="4" s="1"/>
  <c r="A122" i="4"/>
  <c r="B122" i="4" s="1"/>
  <c r="C122" i="4" s="1"/>
  <c r="D122" i="4" s="1"/>
  <c r="A121" i="4"/>
  <c r="B121" i="4" s="1"/>
  <c r="C121" i="4" s="1"/>
  <c r="D121" i="4" s="1"/>
  <c r="A120" i="4"/>
  <c r="B120" i="4" s="1"/>
  <c r="C120" i="4" s="1"/>
  <c r="D120" i="4" s="1"/>
  <c r="A119" i="4"/>
  <c r="B119" i="4" s="1"/>
  <c r="C119" i="4" s="1"/>
  <c r="D119" i="4" s="1"/>
  <c r="A118" i="4"/>
  <c r="B118" i="4" s="1"/>
  <c r="C118" i="4" s="1"/>
  <c r="D118" i="4" s="1"/>
  <c r="A117" i="4"/>
  <c r="B117" i="4" s="1"/>
  <c r="C117" i="4" s="1"/>
  <c r="D117" i="4" s="1"/>
  <c r="A116" i="4"/>
  <c r="B116" i="4" s="1"/>
  <c r="C116" i="4" s="1"/>
  <c r="D116" i="4" s="1"/>
  <c r="A115" i="4"/>
  <c r="B115" i="4" s="1"/>
  <c r="C115" i="4" s="1"/>
  <c r="D115" i="4" s="1"/>
  <c r="A114" i="4"/>
  <c r="B114" i="4" s="1"/>
  <c r="C114" i="4" s="1"/>
  <c r="D114" i="4" s="1"/>
  <c r="A113" i="4"/>
  <c r="B113" i="4" s="1"/>
  <c r="C113" i="4" s="1"/>
  <c r="D113" i="4" s="1"/>
  <c r="A112" i="4"/>
  <c r="B112" i="4" s="1"/>
  <c r="C112" i="4" s="1"/>
  <c r="D112" i="4" s="1"/>
  <c r="A111" i="4"/>
  <c r="B111" i="4" s="1"/>
  <c r="C111" i="4" s="1"/>
  <c r="D111" i="4" s="1"/>
  <c r="A110" i="4"/>
  <c r="B110" i="4" s="1"/>
  <c r="C110" i="4" s="1"/>
  <c r="D110" i="4" s="1"/>
  <c r="A109" i="4"/>
  <c r="B109" i="4" s="1"/>
  <c r="C109" i="4" s="1"/>
  <c r="D109" i="4" s="1"/>
  <c r="A108" i="4"/>
  <c r="B108" i="4" s="1"/>
  <c r="C108" i="4" s="1"/>
  <c r="D108" i="4" s="1"/>
  <c r="A107" i="4"/>
  <c r="B107" i="4" s="1"/>
  <c r="C107" i="4" s="1"/>
  <c r="D107" i="4" s="1"/>
  <c r="A106" i="4"/>
  <c r="B106" i="4" s="1"/>
  <c r="C106" i="4" s="1"/>
  <c r="D106" i="4" s="1"/>
  <c r="A105" i="4"/>
  <c r="B105" i="4" s="1"/>
  <c r="C105" i="4" s="1"/>
  <c r="D105" i="4" s="1"/>
  <c r="L2" i="4"/>
  <c r="K2" i="4"/>
  <c r="BI14" i="1" l="1"/>
  <c r="BG6" i="1"/>
  <c r="W6" i="1"/>
  <c r="AA6" i="1"/>
  <c r="BE6" i="1"/>
  <c r="BH6" i="1"/>
  <c r="W5" i="1"/>
  <c r="AA5" i="1"/>
  <c r="BE5" i="1"/>
  <c r="BF5" i="1"/>
  <c r="BG10" i="1"/>
  <c r="W10" i="1"/>
  <c r="AA10" i="1"/>
  <c r="BF10" i="1"/>
  <c r="W12" i="1"/>
  <c r="AA12" i="1"/>
  <c r="BF12" i="1"/>
  <c r="BH12" i="1"/>
  <c r="BH9" i="1"/>
  <c r="W9" i="1"/>
  <c r="AA9" i="1"/>
  <c r="BF9" i="1"/>
  <c r="BG8" i="1"/>
  <c r="W8" i="1"/>
  <c r="AA8" i="1"/>
  <c r="BH8" i="1"/>
  <c r="W11" i="1"/>
  <c r="AA11" i="1"/>
  <c r="BE11" i="1"/>
  <c r="BF11" i="1"/>
  <c r="BG11" i="1"/>
  <c r="BG7" i="1"/>
  <c r="W7" i="1"/>
  <c r="AA7" i="1"/>
  <c r="BE7" i="1"/>
  <c r="BF7" i="1"/>
  <c r="P14" i="1"/>
  <c r="Q14" i="1"/>
  <c r="BG9" i="1" l="1"/>
  <c r="BG5" i="1"/>
  <c r="F14" i="1"/>
  <c r="BF8" i="1"/>
  <c r="BG12" i="1"/>
  <c r="AC7" i="1"/>
  <c r="AC12" i="1"/>
  <c r="AC11" i="1"/>
  <c r="BH10" i="1"/>
  <c r="BJ12" i="1"/>
  <c r="AC9" i="1"/>
  <c r="AC10" i="1"/>
  <c r="BF6" i="1"/>
  <c r="AC6" i="1"/>
  <c r="BH11" i="1"/>
  <c r="BE9" i="1"/>
  <c r="BJ9" i="1"/>
  <c r="BE12" i="1"/>
  <c r="AC5" i="1"/>
  <c r="BJ7" i="1"/>
  <c r="BJ5" i="1"/>
  <c r="BJ11" i="1"/>
  <c r="AC8" i="1"/>
  <c r="BJ10" i="1"/>
  <c r="BJ8" i="1"/>
  <c r="BE8" i="1"/>
  <c r="BE10" i="1"/>
  <c r="BJ6" i="1"/>
  <c r="I14" i="1" l="1"/>
  <c r="BO15" i="1" s="1"/>
  <c r="AH12" i="1"/>
  <c r="AI12" i="1" s="1"/>
  <c r="AJ12" i="1" s="1"/>
  <c r="AH6" i="1"/>
  <c r="AI6" i="1" s="1"/>
  <c r="AJ6" i="1" s="1"/>
  <c r="AH10" i="1"/>
  <c r="AI10" i="1" s="1"/>
  <c r="AJ10" i="1" s="1"/>
  <c r="AH9" i="1"/>
  <c r="AI9" i="1" s="1"/>
  <c r="AJ9" i="1" s="1"/>
  <c r="AH7" i="1"/>
  <c r="AI7" i="1" s="1"/>
  <c r="AJ7" i="1" s="1"/>
  <c r="AH8" i="1"/>
  <c r="AI8" i="1" s="1"/>
  <c r="AJ8" i="1" s="1"/>
  <c r="AH11" i="1"/>
  <c r="AI11" i="1" s="1"/>
  <c r="AJ11" i="1" s="1"/>
  <c r="AH5" i="1"/>
  <c r="AI5" i="1" s="1"/>
  <c r="AJ5" i="1" s="1"/>
  <c r="K14" i="1"/>
  <c r="BF14" i="1"/>
  <c r="BG14" i="1"/>
  <c r="BH14" i="1"/>
  <c r="BE14" i="1"/>
  <c r="J14" i="1" l="1"/>
  <c r="BM15" i="1"/>
  <c r="BN15" i="1"/>
  <c r="BL15" i="1"/>
  <c r="BO17" i="1"/>
  <c r="BN17" i="1" s="1"/>
  <c r="BK15" i="1"/>
  <c r="BP15" i="1" l="1"/>
</calcChain>
</file>

<file path=xl/sharedStrings.xml><?xml version="1.0" encoding="utf-8"?>
<sst xmlns="http://schemas.openxmlformats.org/spreadsheetml/2006/main" count="336" uniqueCount="246">
  <si>
    <t>Ergebnis</t>
  </si>
  <si>
    <t xml:space="preserve">                               -    </t>
  </si>
  <si>
    <t>Spalte1</t>
  </si>
  <si>
    <t xml:space="preserve"> Regional-management </t>
  </si>
  <si>
    <t>HF 4:  Beteiligung und Identitäts-stiftung4</t>
  </si>
  <si>
    <t>HF 3: Nachhaltiges Wirtschaften und regionale Kreisläufe2</t>
  </si>
  <si>
    <t>HF 2: Bildung und Qualifizierung3</t>
  </si>
  <si>
    <t>HF 1: Grund- versorgung und Lebensqualität 2</t>
  </si>
  <si>
    <t>Regional-mana-gement</t>
  </si>
  <si>
    <t>Vielfalt des Kulturangebotes &amp; dazugehörige Infrastruktur</t>
  </si>
  <si>
    <t xml:space="preserve">Einrichtungen und Aktivitäten zur Förderung des ländlichen Lebens </t>
  </si>
  <si>
    <t>Dorfgemeinschaften,  ehrenamtlichen Engagements,  Gemeinschaftssinns, demokratischen Kultur</t>
  </si>
  <si>
    <t>HF 4. Beteiligung und Identitäts-stiftung</t>
  </si>
  <si>
    <t>Nutzung der historischen Bausubstanz</t>
  </si>
  <si>
    <t xml:space="preserve">Vernetzung der Tourismusregion </t>
  </si>
  <si>
    <t>Wirtschaftsförderung &amp; Existenzgründungsunterstützung</t>
  </si>
  <si>
    <t>Förderung nachhaltiger Tourismus- und Naherholungsangebote</t>
  </si>
  <si>
    <t>Arbeitskräftesicherung &amp; Fort- und Weiterbildung</t>
  </si>
  <si>
    <t>Beteiligungs-möglichkeiten</t>
  </si>
  <si>
    <t>nachhaltigen Bildungs- &amp; Informationsangeboten</t>
  </si>
  <si>
    <t>Grundversorgung mit Waren und WTB</t>
  </si>
  <si>
    <t xml:space="preserve">medizinischer Versorgung &amp; barrierefreier Infrastrukturentwicklung  </t>
  </si>
  <si>
    <t xml:space="preserve">Sicherung der Mobilität </t>
  </si>
  <si>
    <t>Anpassung an den Klimawandel</t>
  </si>
  <si>
    <t xml:space="preserve">HF 1. Grundver-sorgung und Lebensqualität </t>
  </si>
  <si>
    <t>Leitprojekt &gt; 80 % (grün)  Mindestpunktzahl &gt; 50% (rot)</t>
  </si>
  <si>
    <t>Punkte Insgesamt</t>
  </si>
  <si>
    <t>Spez. Kriterien Gesamt</t>
  </si>
  <si>
    <t xml:space="preserve">HF 4:  Beteiligung und Identitäts-stiftung  </t>
  </si>
  <si>
    <t xml:space="preserve">HF 1: Grund- versorgung und Lebensqualität </t>
  </si>
  <si>
    <t>Summe Allg. Kriterien</t>
  </si>
  <si>
    <t>Kooperationsprojekt</t>
  </si>
  <si>
    <t>Beteilgungsverfahren</t>
  </si>
  <si>
    <t>Netzwerk/ARGE</t>
  </si>
  <si>
    <t xml:space="preserve">Beteiligungsverfahren </t>
  </si>
  <si>
    <t>Öffentlichkeit</t>
  </si>
  <si>
    <t>Entwicklungsziele</t>
  </si>
  <si>
    <t>EZ 4: eine gleichwertige Lebensqualität</t>
  </si>
  <si>
    <t xml:space="preserve">EZ 3: Innovationen und Modellvorhaben </t>
  </si>
  <si>
    <t>EZ 2: Partizipation &amp; demokratischer Grundsätze</t>
  </si>
  <si>
    <t>EZ 1: Stärkung des Natur-, Kultur- und Lebensraumes</t>
  </si>
  <si>
    <t>Bemerkung</t>
  </si>
  <si>
    <t>Q2</t>
  </si>
  <si>
    <t>Q1</t>
  </si>
  <si>
    <t xml:space="preserve"> private Kofi </t>
  </si>
  <si>
    <t xml:space="preserve"> beantragte  Fördermittel </t>
  </si>
  <si>
    <t>Mgl. Fhöhe</t>
  </si>
  <si>
    <t>Förderquote</t>
  </si>
  <si>
    <t xml:space="preserve"> Vorsteuer </t>
  </si>
  <si>
    <t xml:space="preserve">förderfähige Kosten </t>
  </si>
  <si>
    <t>Projektträger</t>
  </si>
  <si>
    <t>Bezeichnung der Aktivität / des Projekts</t>
  </si>
  <si>
    <t xml:space="preserve">PL </t>
  </si>
  <si>
    <t>lfd. Nr</t>
  </si>
  <si>
    <t xml:space="preserve">  max. 25</t>
  </si>
  <si>
    <t>max. 25</t>
  </si>
  <si>
    <t xml:space="preserve"> 0 bis 5</t>
  </si>
  <si>
    <t xml:space="preserve"> 0 bis 3</t>
  </si>
  <si>
    <t>0 bis 5</t>
  </si>
  <si>
    <t>0 bis 2</t>
  </si>
  <si>
    <t>0 bis 10</t>
  </si>
  <si>
    <t>Finanzielle Ausstattung Handlungsfelder</t>
  </si>
  <si>
    <t>2. Spezifische Auswahlkriterien</t>
  </si>
  <si>
    <t>1.2 Beteiligungsverfahren</t>
  </si>
  <si>
    <t>1.1      Einordnung in die Entwicklungsziele</t>
  </si>
  <si>
    <t>HF 3. Nachhaltiges Wirtschaften und regionale Kreisläufe</t>
  </si>
  <si>
    <t>Kampagnen zum Klima &amp; Demokratiegrundsätzen</t>
  </si>
  <si>
    <t xml:space="preserve">HF 2. Bildung und Qualifizierung </t>
  </si>
  <si>
    <t>Erklärung zum Interessenkonflikt</t>
  </si>
  <si>
    <t>ja</t>
  </si>
  <si>
    <t>nein</t>
  </si>
  <si>
    <t>Erklärung zum Interessen-konflikt</t>
  </si>
  <si>
    <t>Name des LAG-Mitglieds:</t>
  </si>
  <si>
    <t>Datum, Unterschrift</t>
  </si>
  <si>
    <t>Ergebnis ohne Regionalmanagement</t>
  </si>
  <si>
    <t>zur Zeit nicht förderfähig</t>
  </si>
  <si>
    <t>Regionalmanagement</t>
  </si>
  <si>
    <t>Vorhaben ist förderfähig</t>
  </si>
  <si>
    <t>HF1</t>
  </si>
  <si>
    <t>HF3</t>
  </si>
  <si>
    <t>HF4</t>
  </si>
  <si>
    <t>Netz</t>
  </si>
  <si>
    <t>FH</t>
  </si>
  <si>
    <t>Leitprojekt</t>
  </si>
  <si>
    <t>nicht in PL</t>
  </si>
  <si>
    <t>Stadt Wesenberg über Amt Mecklenburgische Kleinseenplatte</t>
  </si>
  <si>
    <t>Gemeinde Wustrow über Amt Mecklenburgische Kleinseenplatte</t>
  </si>
  <si>
    <t xml:space="preserve">Zur Information und Erinnerung </t>
  </si>
  <si>
    <t>Für die Bewertung</t>
  </si>
  <si>
    <t>Quellen mit ausführlichen Beschreibungen der Ziele: SLE "MSM-Strategie" S. 52-60, bzw. SLE-MSM-kurz S.3-10</t>
  </si>
  <si>
    <t>Quellen: SLE "MSM-Strategie" S. 83-85, bzw. SLE-MSM-kurz S.11-12</t>
  </si>
  <si>
    <t>Mindestkriterien zur Förderung über die MSM-Strategie</t>
  </si>
  <si>
    <t>Auswahlkriterien zur Bewertung durch die LAG</t>
  </si>
  <si>
    <t>1. Allgemeine Auswahlkriterien</t>
  </si>
  <si>
    <r>
      <t xml:space="preserve">Um für die Umsetzung der Strategie ausgewählt werden zu können, muss jedes Vorhaben die Mindestkriterien erfüllen. Sie stellen sicher, dass das Vorhaben mit einer Förderung einen Beitrag zur Erreichung der Ziele der Strategie leistet. In der </t>
    </r>
    <r>
      <rPr>
        <b/>
        <sz val="12"/>
        <color theme="1"/>
        <rFont val="Calibri"/>
        <family val="2"/>
        <scheme val="minor"/>
      </rPr>
      <t>Vorabprüfung</t>
    </r>
    <r>
      <rPr>
        <sz val="12"/>
        <color theme="1"/>
        <rFont val="Calibri"/>
        <family val="2"/>
        <scheme val="minor"/>
      </rPr>
      <t xml:space="preserve"> prüft das Regionalmanagement zunächst drei Grundvoraussetzungen. Das  zu  fördernde  Vorhaben  muss  ... </t>
    </r>
  </si>
  <si>
    <r>
      <t xml:space="preserve">Die Allgemeinen Auswahlkriterien beziehen sich auf die </t>
    </r>
    <r>
      <rPr>
        <b/>
        <i/>
        <sz val="12"/>
        <color theme="1"/>
        <rFont val="Calibri"/>
        <family val="2"/>
        <scheme val="minor"/>
      </rPr>
      <t>Erfüllung der Entwicklungsziele</t>
    </r>
    <r>
      <rPr>
        <sz val="12"/>
        <color theme="1"/>
        <rFont val="Calibri"/>
        <family val="2"/>
        <scheme val="minor"/>
      </rPr>
      <t xml:space="preserve"> der MSM- Strategie. Darüber hinaus werden Auswahlkriterien abgefragt, die auf alle Projekte gleichermaßen zutreffen (</t>
    </r>
    <r>
      <rPr>
        <b/>
        <i/>
        <sz val="12"/>
        <color theme="1"/>
        <rFont val="Calibri"/>
        <family val="2"/>
        <scheme val="minor"/>
      </rPr>
      <t>Beteiligungsverfahren, Kooperationsprojekt</t>
    </r>
    <r>
      <rPr>
        <sz val="12"/>
        <color theme="1"/>
        <rFont val="Calibri"/>
        <family val="2"/>
        <scheme val="minor"/>
      </rPr>
      <t>).
Folgende Kriterien sollen die Vorhaben hinsichtlich ihres Beitrags zu einer nachhaltigen, zukunftsweisenden und kooperativen Entwicklung der Region beurteilen.</t>
    </r>
  </si>
  <si>
    <t>-</t>
  </si>
  <si>
    <r>
      <rPr>
        <b/>
        <sz val="12"/>
        <color theme="1"/>
        <rFont val="Calibri"/>
        <family val="2"/>
        <scheme val="minor"/>
      </rPr>
      <t>mindestens  einem  der  Entwicklungsziele</t>
    </r>
    <r>
      <rPr>
        <sz val="12"/>
        <color theme="1"/>
        <rFont val="Calibri"/>
        <family val="2"/>
        <scheme val="minor"/>
      </rPr>
      <t xml:space="preserve">  der  Strategie entsprechen.</t>
    </r>
  </si>
  <si>
    <r>
      <rPr>
        <b/>
        <sz val="12"/>
        <color theme="1"/>
        <rFont val="Calibri"/>
        <family val="2"/>
        <scheme val="minor"/>
      </rPr>
      <t xml:space="preserve">alle </t>
    </r>
    <r>
      <rPr>
        <sz val="12"/>
        <color theme="1"/>
        <rFont val="Calibri"/>
        <family val="2"/>
        <scheme val="minor"/>
      </rPr>
      <t xml:space="preserve"> in der  Strategie  definierten </t>
    </r>
    <r>
      <rPr>
        <b/>
        <sz val="12"/>
        <color theme="1"/>
        <rFont val="Calibri"/>
        <family val="2"/>
        <scheme val="minor"/>
      </rPr>
      <t>Querschnittsziele</t>
    </r>
    <r>
      <rPr>
        <u/>
        <sz val="12"/>
        <color theme="1"/>
        <rFont val="Calibri"/>
        <family val="2"/>
        <scheme val="minor"/>
      </rPr>
      <t xml:space="preserve"> </t>
    </r>
    <r>
      <rPr>
        <sz val="12"/>
        <color theme="1"/>
        <rFont val="Calibri"/>
        <family val="2"/>
        <scheme val="minor"/>
      </rPr>
      <t>erfüllen</t>
    </r>
  </si>
  <si>
    <t>Kriterien entsprechend Bewertungsmatrix</t>
  </si>
  <si>
    <t>Mehrfachnennung möglich</t>
  </si>
  <si>
    <r>
      <rPr>
        <b/>
        <sz val="12"/>
        <color theme="1"/>
        <rFont val="Calibri"/>
        <family val="2"/>
        <scheme val="minor"/>
      </rPr>
      <t>mindestens  einem  Handlungsfeld</t>
    </r>
    <r>
      <rPr>
        <sz val="12"/>
        <color theme="1"/>
        <rFont val="Calibri"/>
        <family val="2"/>
        <scheme val="minor"/>
      </rPr>
      <t xml:space="preserve"> </t>
    </r>
    <r>
      <rPr>
        <b/>
        <sz val="12"/>
        <color theme="1"/>
        <rFont val="Calibri"/>
        <family val="2"/>
        <scheme val="minor"/>
      </rPr>
      <t xml:space="preserve"> und  darunter  einem Handlungsfeldziel</t>
    </r>
    <r>
      <rPr>
        <sz val="12"/>
        <color theme="1"/>
        <rFont val="Calibri"/>
        <family val="2"/>
        <scheme val="minor"/>
      </rPr>
      <t xml:space="preserve"> der Strategie zuzuordnen sein.</t>
    </r>
  </si>
  <si>
    <t>1.1 Einordnung in die Entwicklungsziele</t>
  </si>
  <si>
    <t>Unterstützt das Vorhaben ein oder mehrere Entwicklungsziele der Strategie.</t>
  </si>
  <si>
    <t>insgesamt max. 25 Punkte</t>
  </si>
  <si>
    <t>Entwicklungsziele sind:</t>
  </si>
  <si>
    <t>1.</t>
  </si>
  <si>
    <t>Stärkung   des   Natur-,   Kultur-   und   Lebensraumes   MSM   unter   Beachtung   ökologischer, ökonomischer und sozialer Nachhaltigkeitsgrundsätze und deren Umsetzung</t>
  </si>
  <si>
    <r>
      <rPr>
        <b/>
        <sz val="12"/>
        <color theme="1"/>
        <rFont val="Calibri"/>
        <family val="2"/>
        <scheme val="minor"/>
      </rPr>
      <t xml:space="preserve">Stärkung des Natur-, Kultur- und Lebensraumes </t>
    </r>
    <r>
      <rPr>
        <sz val="12"/>
        <color theme="1"/>
        <rFont val="Calibri"/>
        <family val="2"/>
        <scheme val="minor"/>
      </rPr>
      <t>MSM unter Einhaltung ökologischer, ökonomischer und sozialer Nachhaltigkeitsgrundsätze</t>
    </r>
  </si>
  <si>
    <t>0 bis 10 Punkte</t>
  </si>
  <si>
    <t>2.</t>
  </si>
  <si>
    <t>Förderung und Sicherung von Kooperationen, der Partizipation und Stärkung demokratischer
Grundsätze im Lebensraum MSM</t>
  </si>
  <si>
    <r>
      <t xml:space="preserve">Förderung und Sicherung von Kooperationen, der </t>
    </r>
    <r>
      <rPr>
        <b/>
        <sz val="12"/>
        <color theme="1"/>
        <rFont val="Calibri"/>
        <family val="2"/>
        <scheme val="minor"/>
      </rPr>
      <t>Partizipation</t>
    </r>
    <r>
      <rPr>
        <sz val="12"/>
        <color theme="1"/>
        <rFont val="Calibri"/>
        <family val="2"/>
        <scheme val="minor"/>
      </rPr>
      <t xml:space="preserve"> und Einhaltung </t>
    </r>
    <r>
      <rPr>
        <b/>
        <sz val="12"/>
        <color theme="1"/>
        <rFont val="Calibri"/>
        <family val="2"/>
        <scheme val="minor"/>
      </rPr>
      <t>demokratischer Grundsätze</t>
    </r>
    <r>
      <rPr>
        <sz val="12"/>
        <color theme="1"/>
        <rFont val="Calibri"/>
        <family val="2"/>
        <scheme val="minor"/>
      </rPr>
      <t xml:space="preserve"> im Lebensraum MSM</t>
    </r>
  </si>
  <si>
    <t>0 bis 5 Punkte</t>
  </si>
  <si>
    <t>3.</t>
  </si>
  <si>
    <t>Förderung und Unterstützung von Innovationen und Modellvorhaben</t>
  </si>
  <si>
    <r>
      <t xml:space="preserve">Förderung und Unterstützung von </t>
    </r>
    <r>
      <rPr>
        <b/>
        <sz val="12"/>
        <color theme="1"/>
        <rFont val="Calibri"/>
        <family val="2"/>
        <scheme val="minor"/>
      </rPr>
      <t>Innovationen und Modellvorhaben</t>
    </r>
  </si>
  <si>
    <t>4.</t>
  </si>
  <si>
    <t>Unterstützung der Voraussetzungen für eine gleichwertige Lebensqualität durch die Sicherung der Grundversorgung in der MSM-Region</t>
  </si>
  <si>
    <r>
      <t xml:space="preserve">Unterstützung der Voraussetzungen für </t>
    </r>
    <r>
      <rPr>
        <b/>
        <sz val="12"/>
        <color theme="1"/>
        <rFont val="Calibri"/>
        <family val="2"/>
        <scheme val="minor"/>
      </rPr>
      <t>gleichwertige Lebensqualitäten</t>
    </r>
    <r>
      <rPr>
        <sz val="12"/>
        <color theme="1"/>
        <rFont val="Calibri"/>
        <family val="2"/>
        <scheme val="minor"/>
      </rPr>
      <t xml:space="preserve"> durch  die  Sicherung  der  </t>
    </r>
    <r>
      <rPr>
        <b/>
        <sz val="12"/>
        <color theme="1"/>
        <rFont val="Calibri"/>
        <family val="2"/>
        <scheme val="minor"/>
      </rPr>
      <t>Grundversorgung</t>
    </r>
    <r>
      <rPr>
        <sz val="12"/>
        <color theme="1"/>
        <rFont val="Calibri"/>
        <family val="2"/>
        <scheme val="minor"/>
      </rPr>
      <t xml:space="preserve">  in  der MSM-Region</t>
    </r>
  </si>
  <si>
    <t>Querschnittsziele</t>
  </si>
  <si>
    <t>Förderung von Maßnahmen zum Natur-, Ressourcen- und Klimaschutz mit dem Ziel der Erhaltung der Biodiversität und effektivem Umgang mit Klimafolgen</t>
  </si>
  <si>
    <t>Ist bei der Ideenfindung und/oder Umsetzung des Vorhabens ein Beteiligungsverfahren der Betroffenen vorgesehen und beschrieben</t>
  </si>
  <si>
    <t>insgesamt max. 10 Punkte</t>
  </si>
  <si>
    <t>Umsetzung von Chancengleichheit und Gleichstellung zur Vermeidung von Diskriminierung bei allen Vorhaben</t>
  </si>
  <si>
    <r>
      <rPr>
        <b/>
        <sz val="12"/>
        <color theme="1"/>
        <rFont val="Calibri"/>
        <family val="2"/>
        <scheme val="minor"/>
      </rPr>
      <t>Öffentlichkeit</t>
    </r>
    <r>
      <rPr>
        <sz val="12"/>
        <color theme="1"/>
        <rFont val="Calibri"/>
        <family val="2"/>
        <scheme val="minor"/>
      </rPr>
      <t xml:space="preserve"> wurde bei der Ideenfindung informiert und einbezogen</t>
    </r>
  </si>
  <si>
    <t>0 bis 2 Punkte</t>
  </si>
  <si>
    <r>
      <t xml:space="preserve">ein </t>
    </r>
    <r>
      <rPr>
        <b/>
        <sz val="12"/>
        <color theme="1"/>
        <rFont val="Calibri"/>
        <family val="2"/>
        <scheme val="minor"/>
      </rPr>
      <t>Beteiligungsverfahren</t>
    </r>
    <r>
      <rPr>
        <sz val="12"/>
        <color theme="1"/>
        <rFont val="Calibri"/>
        <family val="2"/>
        <scheme val="minor"/>
      </rPr>
      <t xml:space="preserve"> wurde durchgeführt bzw. ist geplant (Verfahren dokumentieren)
</t>
    </r>
  </si>
  <si>
    <t>Handlungsfelder</t>
  </si>
  <si>
    <r>
      <rPr>
        <b/>
        <sz val="12"/>
        <color theme="1"/>
        <rFont val="Calibri"/>
        <family val="2"/>
        <scheme val="minor"/>
      </rPr>
      <t>Netzwerk/ARGE</t>
    </r>
    <r>
      <rPr>
        <sz val="12"/>
        <color theme="1"/>
        <rFont val="Calibri"/>
        <family val="2"/>
        <scheme val="minor"/>
      </rPr>
      <t xml:space="preserve"> zur Ideenfindung und Projektbegleitung (dokumentieren) </t>
    </r>
  </si>
  <si>
    <t>0 bis 3 Punkte</t>
  </si>
  <si>
    <t>Handlungsfeld 1:</t>
  </si>
  <si>
    <t>Grundversorgung und Lebensqualität</t>
  </si>
  <si>
    <t>Ziel 1:</t>
  </si>
  <si>
    <r>
      <rPr>
        <b/>
        <sz val="12"/>
        <color theme="1"/>
        <rFont val="Calibri"/>
        <family val="2"/>
        <scheme val="minor"/>
      </rPr>
      <t>Anpassung an den Klimawandel</t>
    </r>
    <r>
      <rPr>
        <sz val="12"/>
        <color theme="1"/>
        <rFont val="Calibri"/>
        <family val="2"/>
        <scheme val="minor"/>
      </rPr>
      <t xml:space="preserve"> und Maßnahmen zur Abfederung der Folgen, z.B. Löschteich in Kommunen.</t>
    </r>
  </si>
  <si>
    <t>1.3 Kooperationsprojekt</t>
  </si>
  <si>
    <t>Handelt es sich um ein Kooperationsprojekt zwischen mehreren LAGn oder vergleichbaren Netzwerken (MV-weit, bundesweit, EU-weit)</t>
  </si>
  <si>
    <t>Ziel 2:</t>
  </si>
  <si>
    <r>
      <rPr>
        <b/>
        <sz val="12"/>
        <color theme="1"/>
        <rFont val="Calibri"/>
        <family val="2"/>
        <scheme val="minor"/>
      </rPr>
      <t>Sicherung der Mobilität</t>
    </r>
    <r>
      <rPr>
        <sz val="12"/>
        <color theme="1"/>
        <rFont val="Calibri"/>
        <family val="2"/>
        <scheme val="minor"/>
      </rPr>
      <t xml:space="preserve"> im ländlichen Raum und Entwicklung von Alternativen zur Mobilitätsverbesserung z.B. Müritz rundum, Sharing-Systeme, Rufbusse, Stabilisierung und Bestandssicherung der Nahversorgung, z.B. durch Kombination touristischer Verkehre mit Nahverkehr.</t>
    </r>
  </si>
  <si>
    <t>Handelt es sich um ein Kooperationsprojekt zwischen mehreren LAGn oder vergleichbaren Netzwerken (MV-weit, bundesweit, EU-weit)?</t>
  </si>
  <si>
    <t>Ziel 3:</t>
  </si>
  <si>
    <r>
      <t xml:space="preserve">Sicherung </t>
    </r>
    <r>
      <rPr>
        <b/>
        <sz val="12"/>
        <color theme="1"/>
        <rFont val="Calibri"/>
        <family val="2"/>
        <scheme val="minor"/>
      </rPr>
      <t xml:space="preserve">medizinischer </t>
    </r>
    <r>
      <rPr>
        <sz val="12"/>
        <color theme="1"/>
        <rFont val="Calibri"/>
        <family val="2"/>
        <scheme val="minor"/>
      </rPr>
      <t xml:space="preserve">und generationsgerechter </t>
    </r>
    <r>
      <rPr>
        <b/>
        <sz val="12"/>
        <color theme="1"/>
        <rFont val="Calibri"/>
        <family val="2"/>
        <scheme val="minor"/>
      </rPr>
      <t>Versorgung sowie barrierefreier Infrastrukturentwicklung</t>
    </r>
    <r>
      <rPr>
        <sz val="12"/>
        <color theme="1"/>
        <rFont val="Calibri"/>
        <family val="2"/>
        <scheme val="minor"/>
      </rPr>
      <t>, z.B. Schaffung von Voraussetzungen dafür, dass sich die junge Ärzteschaft im ländlichen Raum niederlassen kann, Schaffung generationsangepasster Wohnräume.</t>
    </r>
  </si>
  <si>
    <t>max. Gesamtpunktzahl durch Allgemeine Auswahlkriterien:</t>
  </si>
  <si>
    <t>Ziel 4:</t>
  </si>
  <si>
    <r>
      <t xml:space="preserve">Schaffung und Sicherung von Einrichtungen zur </t>
    </r>
    <r>
      <rPr>
        <b/>
        <sz val="12"/>
        <color theme="1"/>
        <rFont val="Calibri"/>
        <family val="2"/>
        <scheme val="minor"/>
      </rPr>
      <t>Grundversorgung mit Waren</t>
    </r>
    <r>
      <rPr>
        <sz val="12"/>
        <color theme="1"/>
        <rFont val="Calibri"/>
        <family val="2"/>
        <scheme val="minor"/>
      </rPr>
      <t xml:space="preserve"> </t>
    </r>
    <r>
      <rPr>
        <b/>
        <sz val="12"/>
        <color theme="1"/>
        <rFont val="Calibri"/>
        <family val="2"/>
        <scheme val="minor"/>
      </rPr>
      <t>und Dienstleistungen des täglichen Bedarfs</t>
    </r>
    <r>
      <rPr>
        <sz val="12"/>
        <color theme="1"/>
        <rFont val="Calibri"/>
        <family val="2"/>
        <scheme val="minor"/>
      </rPr>
      <t>, z.B. durch regionale Angebote/ digitale Plattformen (Lieferservice, Direktvermarktung, Selbstbedienungsstationen).</t>
    </r>
  </si>
  <si>
    <r>
      <t xml:space="preserve">Erläuterungen: 
</t>
    </r>
    <r>
      <rPr>
        <sz val="12"/>
        <color theme="1"/>
        <rFont val="Calibri"/>
        <family val="2"/>
        <scheme val="minor"/>
      </rPr>
      <t>Alle Auswahlkriterien können in einer Von-Bis-Spanne bewertet werden, um individueller auf das einzelne Vorhaben eingehen zu können.</t>
    </r>
  </si>
  <si>
    <t>Handlungsfeld 2:</t>
  </si>
  <si>
    <t>Bildung und Qualifizierung</t>
  </si>
  <si>
    <t>Beim Entwicklungsziel „Stärkung des Natur-, Kultur- und Lebensraumes MSM“ können mit 10 Punkten überdurchschnittlich viele Punkte erreicht werden. Damit soll Vorhaben, die den Nachhaltigkeitsgrundsätzen Rechnung tragen, eine höhere Wertigkeit zugestanden werden.</t>
  </si>
  <si>
    <r>
      <t xml:space="preserve">Sicherung und Weiterentwicklung von </t>
    </r>
    <r>
      <rPr>
        <b/>
        <sz val="12"/>
        <color theme="1"/>
        <rFont val="Calibri"/>
        <family val="2"/>
        <scheme val="minor"/>
      </rPr>
      <t>nachhaltigen Bildungs- und Informationsangeboten</t>
    </r>
    <r>
      <rPr>
        <sz val="12"/>
        <color theme="1"/>
        <rFont val="Calibri"/>
        <family val="2"/>
        <scheme val="minor"/>
      </rPr>
      <t>, z.B. Grünes Klassenzimmer, Schulgärten, Natur im Garten.</t>
    </r>
  </si>
  <si>
    <t>Mit der vorliegenden Strategie möchte die LEADER Aktionsgruppe Mecklenburgische Seenplatte - Müritz insbesondere Beteiligungsprozesse stärken. Deshalb wurde das Auswahlkriterium Beteiligungsverfahren extra aufgenommen.</t>
  </si>
  <si>
    <r>
      <t>Begleitung von</t>
    </r>
    <r>
      <rPr>
        <b/>
        <sz val="12"/>
        <color theme="1"/>
        <rFont val="Calibri"/>
        <family val="2"/>
        <scheme val="minor"/>
      </rPr>
      <t xml:space="preserve"> Kampagnen zum Klima</t>
    </r>
    <r>
      <rPr>
        <sz val="12"/>
        <color theme="1"/>
        <rFont val="Calibri"/>
        <family val="2"/>
        <scheme val="minor"/>
      </rPr>
      <t xml:space="preserve">-, Natur- und Ressourcenschutz </t>
    </r>
    <r>
      <rPr>
        <b/>
        <sz val="12"/>
        <color theme="1"/>
        <rFont val="Calibri"/>
        <family val="2"/>
        <scheme val="minor"/>
      </rPr>
      <t xml:space="preserve">und </t>
    </r>
    <r>
      <rPr>
        <sz val="12"/>
        <color theme="1"/>
        <rFont val="Calibri"/>
        <family val="2"/>
        <scheme val="minor"/>
      </rPr>
      <t xml:space="preserve">zu </t>
    </r>
    <r>
      <rPr>
        <b/>
        <sz val="12"/>
        <color theme="1"/>
        <rFont val="Calibri"/>
        <family val="2"/>
        <scheme val="minor"/>
      </rPr>
      <t>Demokratiegrundsätzen</t>
    </r>
    <r>
      <rPr>
        <sz val="12"/>
        <color theme="1"/>
        <rFont val="Calibri"/>
        <family val="2"/>
        <scheme val="minor"/>
      </rPr>
      <t>, z.B. nachhaltige Wasserkultur „plapla! Das Walfloß“.</t>
    </r>
  </si>
  <si>
    <t>Mit der Strategie sollen Vorhaben der Zusammenarbeit von mehreren Partnern innerhalb der LEADER- Region aber auch darüber hinaus geförderter werden. Mit dem Kriterium Kooperationsprojekt können solche Vorhaben bei der Auswahl punkten.</t>
  </si>
  <si>
    <r>
      <t xml:space="preserve">Förderung demokratischer generationsübergreifender Grundsätze und </t>
    </r>
    <r>
      <rPr>
        <b/>
        <sz val="12"/>
        <color theme="1"/>
        <rFont val="Calibri"/>
        <family val="2"/>
        <scheme val="minor"/>
      </rPr>
      <t>Beteiligungsmöglichkeiten</t>
    </r>
    <r>
      <rPr>
        <sz val="12"/>
        <color theme="1"/>
        <rFont val="Calibri"/>
        <family val="2"/>
        <scheme val="minor"/>
      </rPr>
      <t>, z.B. Ideen-WS Junges LEADER für Jugendliche, Junges Morizanermahl - Treffen für Kinder und Jugendliche.</t>
    </r>
  </si>
  <si>
    <r>
      <t xml:space="preserve">Schaffung von Rahmenbedingungen für </t>
    </r>
    <r>
      <rPr>
        <b/>
        <sz val="12"/>
        <color theme="1"/>
        <rFont val="Calibri"/>
        <family val="2"/>
        <scheme val="minor"/>
      </rPr>
      <t>Arbeitskräftesicherung und</t>
    </r>
    <r>
      <rPr>
        <sz val="12"/>
        <color theme="1"/>
        <rFont val="Calibri"/>
        <family val="2"/>
        <scheme val="minor"/>
      </rPr>
      <t xml:space="preserve"> berufsbegleitende </t>
    </r>
    <r>
      <rPr>
        <b/>
        <sz val="12"/>
        <color theme="1"/>
        <rFont val="Calibri"/>
        <family val="2"/>
        <scheme val="minor"/>
      </rPr>
      <t>Fort- und Weiterbildung</t>
    </r>
    <r>
      <rPr>
        <sz val="12"/>
        <color theme="1"/>
        <rFont val="Calibri"/>
        <family val="2"/>
        <scheme val="minor"/>
      </rPr>
      <t>, z.B. Bildungsträger mit iPads ausstatten, Schulungsräume an- und ausbauen.</t>
    </r>
  </si>
  <si>
    <r>
      <t xml:space="preserve">Bei der Bewertung der spezifischen Auswahlkriterien soll die </t>
    </r>
    <r>
      <rPr>
        <b/>
        <sz val="12"/>
        <color theme="1"/>
        <rFont val="Calibri"/>
        <family val="2"/>
        <scheme val="minor"/>
      </rPr>
      <t>Zielerreichung in dem Handlungsfeld</t>
    </r>
    <r>
      <rPr>
        <sz val="12"/>
        <color theme="1"/>
        <rFont val="Calibri"/>
        <family val="2"/>
        <scheme val="minor"/>
      </rPr>
      <t xml:space="preserve"> bewertet werden, dem das Vorhaben eindeutig zuzuordnen ist.</t>
    </r>
  </si>
  <si>
    <t>Handlungsfeld 3:</t>
  </si>
  <si>
    <t>Nachhaltige Wertschöpfung und regionale Kreisläufe</t>
  </si>
  <si>
    <t>Die spezifischen Ziele der einzelnen Handlungsfelder werden wie folgt gewertet:</t>
  </si>
  <si>
    <r>
      <rPr>
        <b/>
        <sz val="12"/>
        <color theme="1"/>
        <rFont val="Calibri"/>
        <family val="2"/>
        <scheme val="minor"/>
      </rPr>
      <t>Förderung nachhaltiger Tourismus- und Naherholungsangebote</t>
    </r>
    <r>
      <rPr>
        <sz val="12"/>
        <color theme="1"/>
        <rFont val="Calibri"/>
        <family val="2"/>
        <scheme val="minor"/>
      </rPr>
      <t>, z.B. Sternenpark, Mobilitätsnetzwerk, Workation-Angebote, gesundheitstouristische Angebote.</t>
    </r>
  </si>
  <si>
    <t>überdurchschnittlich hoch</t>
  </si>
  <si>
    <t>= 25 Punkte</t>
  </si>
  <si>
    <r>
      <rPr>
        <b/>
        <sz val="12"/>
        <color theme="1"/>
        <rFont val="Calibri"/>
        <family val="2"/>
        <scheme val="minor"/>
      </rPr>
      <t>Wirtschaftsförderung</t>
    </r>
    <r>
      <rPr>
        <sz val="12"/>
        <color theme="1"/>
        <rFont val="Calibri"/>
        <family val="2"/>
        <scheme val="minor"/>
      </rPr>
      <t xml:space="preserve"> von Kleinstunternehmen und Kleinbetrieben im ländlichen Raum zur Sicherung vorhandener Arbeitsplätze </t>
    </r>
    <r>
      <rPr>
        <b/>
        <sz val="12"/>
        <color theme="1"/>
        <rFont val="Calibri"/>
        <family val="2"/>
        <scheme val="minor"/>
      </rPr>
      <t>sowie Existenzgründungsunterstützung</t>
    </r>
    <r>
      <rPr>
        <sz val="12"/>
        <color theme="1"/>
        <rFont val="Calibri"/>
        <family val="2"/>
        <scheme val="minor"/>
      </rPr>
      <t>, z.B. durch Maßnahmen der Saisonverlängerung, digitale Angebote und die Erschließung neuer touristischer Zielgruppen, Holz von hier, Co-Working, Unternehmenskindergarten.</t>
    </r>
  </si>
  <si>
    <t>überwiegend</t>
  </si>
  <si>
    <t>= 20 Punkte</t>
  </si>
  <si>
    <r>
      <rPr>
        <b/>
        <sz val="12"/>
        <color theme="1"/>
        <rFont val="Calibri"/>
        <family val="2"/>
        <scheme val="minor"/>
      </rPr>
      <t>Vernetzung der Tourismusregion</t>
    </r>
    <r>
      <rPr>
        <sz val="12"/>
        <color theme="1"/>
        <rFont val="Calibri"/>
        <family val="2"/>
        <scheme val="minor"/>
      </rPr>
      <t xml:space="preserve"> durch weiteren Ausbau und insbesondere Qualitätssicherung des touristischen Wegenetzes, z.B. Radwegebeschilderung, touristische (digitale) Leit- und Informationssysteme.</t>
    </r>
  </si>
  <si>
    <t>zum großen Teil</t>
  </si>
  <si>
    <t>= 15 Punkte</t>
  </si>
  <si>
    <r>
      <t xml:space="preserve">Wertschöpfung durch </t>
    </r>
    <r>
      <rPr>
        <b/>
        <sz val="12"/>
        <color theme="1"/>
        <rFont val="Calibri"/>
        <family val="2"/>
        <scheme val="minor"/>
      </rPr>
      <t>Nutzung der historischen Bausubstanz</t>
    </r>
    <r>
      <rPr>
        <sz val="12"/>
        <color theme="1"/>
        <rFont val="Calibri"/>
        <family val="2"/>
        <scheme val="minor"/>
      </rPr>
      <t>, z.B. durch Inwertsetzung historischer Gebäude durch neue Nutzungen.</t>
    </r>
  </si>
  <si>
    <t>zum Teil</t>
  </si>
  <si>
    <t>= 10 Punkte</t>
  </si>
  <si>
    <t>geringfügig</t>
  </si>
  <si>
    <t>= 5 Punkt</t>
  </si>
  <si>
    <t>Handlungsfeld 4:</t>
  </si>
  <si>
    <t>Beteiligung und Identitätsstiftung</t>
  </si>
  <si>
    <t>trifft nicht zu</t>
  </si>
  <si>
    <t>= 0 Punkte</t>
  </si>
  <si>
    <r>
      <rPr>
        <b/>
        <sz val="12"/>
        <color theme="1"/>
        <rFont val="Calibri"/>
        <family val="2"/>
        <scheme val="minor"/>
      </rPr>
      <t>Stärkung</t>
    </r>
    <r>
      <rPr>
        <sz val="12"/>
        <color theme="1"/>
        <rFont val="Calibri"/>
        <family val="2"/>
        <scheme val="minor"/>
      </rPr>
      <t xml:space="preserve"> der </t>
    </r>
    <r>
      <rPr>
        <b/>
        <sz val="12"/>
        <color theme="1"/>
        <rFont val="Calibri"/>
        <family val="2"/>
        <scheme val="minor"/>
      </rPr>
      <t>Dorfgemeinschaften</t>
    </r>
    <r>
      <rPr>
        <sz val="12"/>
        <color theme="1"/>
        <rFont val="Calibri"/>
        <family val="2"/>
        <scheme val="minor"/>
      </rPr>
      <t xml:space="preserve">, des </t>
    </r>
    <r>
      <rPr>
        <b/>
        <sz val="12"/>
        <color theme="1"/>
        <rFont val="Calibri"/>
        <family val="2"/>
        <scheme val="minor"/>
      </rPr>
      <t>ehrenamtlichen Engagements</t>
    </r>
    <r>
      <rPr>
        <sz val="12"/>
        <color theme="1"/>
        <rFont val="Calibri"/>
        <family val="2"/>
        <scheme val="minor"/>
      </rPr>
      <t xml:space="preserve">, des </t>
    </r>
    <r>
      <rPr>
        <b/>
        <sz val="12"/>
        <color theme="1"/>
        <rFont val="Calibri"/>
        <family val="2"/>
        <scheme val="minor"/>
      </rPr>
      <t>Gemeinschaftssinns</t>
    </r>
    <r>
      <rPr>
        <sz val="12"/>
        <color theme="1"/>
        <rFont val="Calibri"/>
        <family val="2"/>
        <scheme val="minor"/>
      </rPr>
      <t xml:space="preserve"> und einer </t>
    </r>
    <r>
      <rPr>
        <b/>
        <sz val="12"/>
        <color theme="1"/>
        <rFont val="Calibri"/>
        <family val="2"/>
        <scheme val="minor"/>
      </rPr>
      <t>demokratischen Kultur</t>
    </r>
    <r>
      <rPr>
        <sz val="12"/>
        <color theme="1"/>
        <rFont val="Calibri"/>
        <family val="2"/>
        <scheme val="minor"/>
      </rPr>
      <t>, z.B. Themenspielplätze, Sportplätze und Freizeiteinrichtungen, Öffentlichkeitsarbeit (z.B. Webseite).</t>
    </r>
  </si>
  <si>
    <t>Erläuterungen:</t>
  </si>
  <si>
    <r>
      <t xml:space="preserve">Bau oder Modernisierung von </t>
    </r>
    <r>
      <rPr>
        <b/>
        <sz val="12"/>
        <color theme="1"/>
        <rFont val="Calibri"/>
        <family val="2"/>
        <scheme val="minor"/>
      </rPr>
      <t>Einrichtungen</t>
    </r>
    <r>
      <rPr>
        <sz val="12"/>
        <color theme="1"/>
        <rFont val="Calibri"/>
        <family val="2"/>
        <scheme val="minor"/>
      </rPr>
      <t xml:space="preserve"> </t>
    </r>
    <r>
      <rPr>
        <b/>
        <sz val="12"/>
        <color theme="1"/>
        <rFont val="Calibri"/>
        <family val="2"/>
        <scheme val="minor"/>
      </rPr>
      <t>und Aktivitäten zur</t>
    </r>
    <r>
      <rPr>
        <sz val="12"/>
        <color theme="1"/>
        <rFont val="Calibri"/>
        <family val="2"/>
        <scheme val="minor"/>
      </rPr>
      <t xml:space="preserve"> </t>
    </r>
    <r>
      <rPr>
        <b/>
        <sz val="12"/>
        <color theme="1"/>
        <rFont val="Calibri"/>
        <family val="2"/>
        <scheme val="minor"/>
      </rPr>
      <t>Förderung des ländlichen Lebens</t>
    </r>
    <r>
      <rPr>
        <sz val="12"/>
        <color theme="1"/>
        <rFont val="Calibri"/>
        <family val="2"/>
        <scheme val="minor"/>
      </rPr>
      <t xml:space="preserve"> und zur Stärkung des bürgerschaftlichen Engagements, z.B. Vereinsgebäude, Feuerwehrhäuser.</t>
    </r>
  </si>
  <si>
    <t>Zu jedem Projekt können allen Handlungsfeldern Punkte (0-25) vergeben werden. In die Gesamtbewertung geht jedoch automatisch nur die höchste Punktzahl ein.</t>
  </si>
  <si>
    <r>
      <t xml:space="preserve">Förderung und Bewahrung der </t>
    </r>
    <r>
      <rPr>
        <b/>
        <sz val="12"/>
        <color theme="1"/>
        <rFont val="Calibri"/>
        <family val="2"/>
        <scheme val="minor"/>
      </rPr>
      <t>Vielfalt des Kulturangebotes</t>
    </r>
    <r>
      <rPr>
        <sz val="12"/>
        <color theme="1"/>
        <rFont val="Calibri"/>
        <family val="2"/>
        <scheme val="minor"/>
      </rPr>
      <t xml:space="preserve"> auf dem Lande, z.B. Feste, Veranstaltungen, Traditionsveranstaltungen (u.a. Seefest, Burgfest)</t>
    </r>
    <r>
      <rPr>
        <b/>
        <sz val="12"/>
        <color theme="1"/>
        <rFont val="Calibri"/>
        <family val="2"/>
        <scheme val="minor"/>
      </rPr>
      <t xml:space="preserve"> und</t>
    </r>
    <r>
      <rPr>
        <sz val="12"/>
        <color theme="1"/>
        <rFont val="Calibri"/>
        <family val="2"/>
        <scheme val="minor"/>
      </rPr>
      <t xml:space="preserve"> die </t>
    </r>
    <r>
      <rPr>
        <b/>
        <sz val="12"/>
        <color theme="1"/>
        <rFont val="Calibri"/>
        <family val="2"/>
        <scheme val="minor"/>
      </rPr>
      <t>dazugehörige Infrastruktur</t>
    </r>
    <r>
      <rPr>
        <sz val="12"/>
        <color theme="1"/>
        <rFont val="Calibri"/>
        <family val="2"/>
        <scheme val="minor"/>
      </rPr>
      <t>, z.B. Bühne.</t>
    </r>
  </si>
  <si>
    <t>Punktzahl aller Auswahlkriterien (max. 25 Punkte für spezifische Kriterien und max. 40 Punkte für allgemeine Kriterien) insgesamt = max. 65 Punkte</t>
  </si>
  <si>
    <t>Leitprojekte</t>
  </si>
  <si>
    <t>Nach der Bewertung durch die LAG-Mitglieder muss geprüft werden, wie viele Punkte das Vorhaben im Durchschnitt der abgegebenen Bewertungen (Summe der Gesamtpunktzahlen aller Bewertungen durch die Anzahl der eingereichten Bewertungen) erreicht hat.</t>
  </si>
  <si>
    <t>Folgende Anforderungen und Qualitätskriterien werden an die Leitprojekte gestellt (Nachweis):</t>
  </si>
  <si>
    <t>Bei mehr als 80% der möglichen Punktzahl wird das Vorhaben als Leitprojekt ausgewiesen. Wenn es jedoch unter 50% der möglichen Punkte erreicht hat, kann das Vorhaben zur Umsetzung der MSM-Strategie nicht ausgewählt werden.</t>
  </si>
  <si>
    <r>
      <t xml:space="preserve">Leitprojekte leisten einen </t>
    </r>
    <r>
      <rPr>
        <b/>
        <sz val="12"/>
        <color theme="1"/>
        <rFont val="Calibri"/>
        <family val="2"/>
        <scheme val="minor"/>
      </rPr>
      <t>überdurchschnittlichen hohen Beitrag</t>
    </r>
    <r>
      <rPr>
        <sz val="12"/>
        <color theme="1"/>
        <rFont val="Calibri"/>
        <family val="2"/>
        <scheme val="minor"/>
      </rPr>
      <t xml:space="preserve"> zu den Querschnitts- und einem oder mehreren Entwicklungszielen der Strategie.</t>
    </r>
  </si>
  <si>
    <t>neu:</t>
  </si>
  <si>
    <r>
      <t xml:space="preserve">Leitprojekte haben einen </t>
    </r>
    <r>
      <rPr>
        <b/>
        <sz val="12"/>
        <color theme="1"/>
        <rFont val="Calibri"/>
        <family val="2"/>
        <scheme val="minor"/>
      </rPr>
      <t>beispielgebenden entwicklungszielübergreifenden Charakter.</t>
    </r>
  </si>
  <si>
    <t>Die Spalte "Leitprojekt" (Spalte AI) wurde nach Absprache mit der LAG am 06.09.2024 zur individuellen Einschätzung eines jeden LAG-Mitgliedes eingefügt und hat aktuell keinen Auswirkung auf die Bepunktung.</t>
  </si>
  <si>
    <r>
      <t xml:space="preserve">Leitprojekte zeichnen sich durch den </t>
    </r>
    <r>
      <rPr>
        <b/>
        <sz val="12"/>
        <color theme="1"/>
        <rFont val="Calibri"/>
        <family val="2"/>
        <scheme val="minor"/>
      </rPr>
      <t>modellhaften Charakter und übertragbare Ansätze</t>
    </r>
    <r>
      <rPr>
        <sz val="12"/>
        <color theme="1"/>
        <rFont val="Calibri"/>
        <family val="2"/>
        <scheme val="minor"/>
      </rPr>
      <t xml:space="preserve"> aus.</t>
    </r>
  </si>
  <si>
    <r>
      <t xml:space="preserve">Leitprojekte lassen </t>
    </r>
    <r>
      <rPr>
        <b/>
        <sz val="12"/>
        <color theme="1"/>
        <rFont val="Calibri"/>
        <family val="2"/>
        <scheme val="minor"/>
      </rPr>
      <t>im Förderzeitraum sichtbare Erfolge</t>
    </r>
    <r>
      <rPr>
        <sz val="12"/>
        <color theme="1"/>
        <rFont val="Calibri"/>
        <family val="2"/>
        <scheme val="minor"/>
      </rPr>
      <t xml:space="preserve"> erwarten.</t>
    </r>
  </si>
  <si>
    <t>5.</t>
  </si>
  <si>
    <r>
      <t xml:space="preserve">Leitprojekt müssen </t>
    </r>
    <r>
      <rPr>
        <b/>
        <sz val="12"/>
        <color theme="1"/>
        <rFont val="Calibri"/>
        <family val="2"/>
        <scheme val="minor"/>
      </rPr>
      <t>mindestens 80% der möglichen Punktzahl</t>
    </r>
    <r>
      <rPr>
        <sz val="12"/>
        <color theme="1"/>
        <rFont val="Calibri"/>
        <family val="2"/>
        <scheme val="minor"/>
      </rPr>
      <t xml:space="preserve"> im Auswahlprozess erreichen.</t>
    </r>
  </si>
  <si>
    <t>Kirchenkreis Mecklenburg</t>
  </si>
  <si>
    <t>Landjugendverband M-V e.V.</t>
  </si>
  <si>
    <t>Gleichstellungsforum Müritz</t>
  </si>
  <si>
    <t>Land-Frauenverband Waren-Müritz e.V.</t>
  </si>
  <si>
    <t>Behindertenverband Müritz e.V.</t>
  </si>
  <si>
    <t>Tourismusverband Mecklenburgische Seenplatte e.V.</t>
  </si>
  <si>
    <t>Industrie- und Handelskammer für das östliche Mecklenburg-Vorpommern</t>
  </si>
  <si>
    <t>ibena Röbel</t>
  </si>
  <si>
    <t>Bauernverband Müritz e.V.</t>
  </si>
  <si>
    <t>Kreishandwerkerschaft Mecklenburgische Seenplatte</t>
  </si>
  <si>
    <t>Forsthof Krümmel</t>
  </si>
  <si>
    <t>Arbeitsgemeinschaft Müritz-Nationalpark Anliegergemeinden</t>
  </si>
  <si>
    <t>Landkreis Mecklenburgische Seenplatte</t>
  </si>
  <si>
    <t>Nationalparkamt Müritz</t>
  </si>
  <si>
    <t>Naturpark Nossentiner/Schwinzer Heide</t>
  </si>
  <si>
    <t>Amt Röbel-Müritz</t>
  </si>
  <si>
    <t>Amt Seenlandschaft Waren</t>
  </si>
  <si>
    <t>Amt Mecklenburgische Kleinseenplatte</t>
  </si>
  <si>
    <t>Amt Malchow</t>
  </si>
  <si>
    <t>Stadt Waren (Müritz)</t>
  </si>
  <si>
    <t>Amt Penzliner Land</t>
  </si>
  <si>
    <t>Amt Neustrelitz Land</t>
  </si>
  <si>
    <t xml:space="preserve">HF 2: Bildung und Qualifizierung </t>
  </si>
  <si>
    <t>HF 3: Nachhaltiges Wirtschaften und regionale Kreisläufe</t>
  </si>
  <si>
    <t>Zuordnung zu den Handlungsfeldern</t>
  </si>
  <si>
    <t>vom RM auszufüllen (Einordnung in Strategie)</t>
  </si>
  <si>
    <t>von LAG-Mitglied auszufüllen (Bewertung )</t>
  </si>
  <si>
    <t>HF2</t>
  </si>
  <si>
    <t>Erlebnisort Glockenturm Starsow</t>
  </si>
  <si>
    <t>Analoger und Digitaler Geschichtsweg Mirow</t>
  </si>
  <si>
    <t>Erweiterte Nutzung der Kapelle Roggentin als Dorfgemeindehaus</t>
  </si>
  <si>
    <t>Der Sternenpark - eine Chance für den Tourismus</t>
  </si>
  <si>
    <t>Neuaus- und -einrichtung der Ausstellung in der Burg Wesenberg</t>
  </si>
  <si>
    <t>Planung und Errichtung eines Aussichtsturmes</t>
  </si>
  <si>
    <t>Digitalisierung eines Gastgeberverzeichniss "Mecklenburgische und Brandenburgische Seenplatte"</t>
  </si>
  <si>
    <t>Ganzheitliche Gestaltung des Schulhofes der Freien Naturschule MSE</t>
  </si>
  <si>
    <t xml:space="preserve">AG Ortsgeschichte Mirow c/o Familienzentrum Mirow e.V. </t>
  </si>
  <si>
    <t>Förderverein Naturpark Nossentiner/ Schwinzer Heide e.V.</t>
  </si>
  <si>
    <t>seLe e.V.</t>
  </si>
  <si>
    <t>Personalkosten: brutto=netto, Sachkosten: netto</t>
  </si>
  <si>
    <t>210T EURO  beantragt</t>
  </si>
  <si>
    <t>Wirtschaftsförderung Mecklenburgische Seenplatte</t>
  </si>
  <si>
    <t>Ev.-Luth. Kirchgemeinde Mirow</t>
  </si>
  <si>
    <t>Ev.-Luth. Kirchgemeinde Wesenberg</t>
  </si>
  <si>
    <t>30. Jul. 26</t>
  </si>
  <si>
    <t>31. Jul. 26</t>
  </si>
  <si>
    <t>32. Jul. 26</t>
  </si>
  <si>
    <t>x</t>
  </si>
  <si>
    <t>Termin Vor-stellung</t>
  </si>
  <si>
    <t xml:space="preserve"> Gesamt-kosten </t>
  </si>
  <si>
    <t>lt. StALU kann auch ein Amt Antragssteller sein, wenn ein eigener  Haushalt vorliegt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</si>
</sst>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_-* #,##0.00\ _€_-;\-* #,##0.00\ _€_-;_-* &quot;-&quot;??\ _€_-;_-@_-"/>
    <numFmt numFmtId="165" formatCode="[$-407]d/\ mmm/\ yy;@"/>
  </numFmts>
  <fonts count="47" x14ac:knownFonts="1">
    <font>
      <sz val="12"/>
      <color theme="1"/>
      <name val="Calibri"/>
      <family val="2"/>
      <scheme val="minor"/>
    </font>
    <font>
      <sz val="11"/>
      <color theme="1"/>
      <name val="Arial"/>
      <family val="2"/>
    </font>
    <font>
      <sz val="12"/>
      <color theme="1"/>
      <name val="Calibri"/>
      <family val="2"/>
      <scheme val="minor"/>
    </font>
    <font>
      <b/>
      <sz val="11"/>
      <color rgb="FF000000"/>
      <name val="Calibri"/>
      <family val="2"/>
      <scheme val="minor"/>
    </font>
    <font>
      <sz val="11"/>
      <color rgb="FF000000"/>
      <name val="Calibri"/>
      <family val="2"/>
      <scheme val="minor"/>
    </font>
    <font>
      <sz val="10"/>
      <color rgb="FF000000"/>
      <name val="Calibri"/>
      <family val="2"/>
      <scheme val="minor"/>
    </font>
    <font>
      <sz val="12"/>
      <color rgb="FF000000"/>
      <name val="Calibri"/>
      <family val="2"/>
      <scheme val="minor"/>
    </font>
    <font>
      <b/>
      <sz val="11"/>
      <color rgb="FFA6A6A6"/>
      <name val="Calibri"/>
      <family val="2"/>
      <scheme val="minor"/>
    </font>
    <font>
      <sz val="11"/>
      <color rgb="FFA6A6A6"/>
      <name val="Calibri"/>
      <family val="2"/>
      <scheme val="minor"/>
    </font>
    <font>
      <sz val="11"/>
      <color rgb="FF000000"/>
      <name val="Calibri"/>
      <family val="2"/>
    </font>
    <font>
      <sz val="12"/>
      <color rgb="FFFF0000"/>
      <name val="Calibri"/>
      <family val="2"/>
      <scheme val="minor"/>
    </font>
    <font>
      <sz val="11"/>
      <color rgb="FFFF0000"/>
      <name val="Calibri"/>
      <family val="2"/>
      <scheme val="minor"/>
    </font>
    <font>
      <sz val="12"/>
      <name val="Calibri"/>
      <family val="2"/>
      <scheme val="minor"/>
    </font>
    <font>
      <sz val="11"/>
      <color rgb="FF00B050"/>
      <name val="Calibri"/>
      <family val="2"/>
      <scheme val="minor"/>
    </font>
    <font>
      <sz val="11"/>
      <name val="Calibri"/>
      <family val="2"/>
    </font>
    <font>
      <sz val="11"/>
      <name val="Calibri"/>
      <family val="2"/>
      <scheme val="minor"/>
    </font>
    <font>
      <sz val="10"/>
      <name val="Calibri"/>
      <family val="2"/>
      <scheme val="minor"/>
    </font>
    <font>
      <b/>
      <sz val="11"/>
      <name val="Calibri"/>
      <family val="2"/>
      <scheme val="minor"/>
    </font>
    <font>
      <sz val="9"/>
      <color rgb="FF000000"/>
      <name val="Calibri"/>
      <family val="2"/>
      <scheme val="minor"/>
    </font>
    <font>
      <sz val="9"/>
      <color rgb="FF000000"/>
      <name val="Calibri"/>
      <family val="2"/>
      <scheme val="minor"/>
    </font>
    <font>
      <b/>
      <sz val="9"/>
      <color rgb="FFA6A6A6"/>
      <name val="Calibri"/>
      <family val="2"/>
      <scheme val="minor"/>
    </font>
    <font>
      <sz val="9"/>
      <color rgb="FFA6A6A6"/>
      <name val="Calibri"/>
      <family val="2"/>
      <scheme val="minor"/>
    </font>
    <font>
      <sz val="10"/>
      <color theme="1"/>
      <name val="Calibri"/>
      <family val="2"/>
      <scheme val="minor"/>
    </font>
    <font>
      <b/>
      <sz val="10"/>
      <name val="Calibri"/>
      <family val="2"/>
      <scheme val="minor"/>
    </font>
    <font>
      <b/>
      <sz val="10"/>
      <color theme="0" tint="-0.34998626667073579"/>
      <name val="Calibri"/>
      <family val="2"/>
      <scheme val="minor"/>
    </font>
    <font>
      <b/>
      <sz val="12"/>
      <color theme="0" tint="-0.34998626667073579"/>
      <name val="Calibri"/>
      <family val="2"/>
      <scheme val="minor"/>
    </font>
    <font>
      <b/>
      <sz val="12"/>
      <color theme="1"/>
      <name val="Calibri"/>
      <family val="2"/>
      <scheme val="minor"/>
    </font>
    <font>
      <i/>
      <sz val="10"/>
      <color theme="1"/>
      <name val="Calibri"/>
      <family val="2"/>
      <scheme val="minor"/>
    </font>
    <font>
      <i/>
      <sz val="11"/>
      <name val="Calibri"/>
      <family val="2"/>
      <scheme val="minor"/>
    </font>
    <font>
      <i/>
      <sz val="12"/>
      <color theme="1"/>
      <name val="Calibri"/>
      <family val="2"/>
      <scheme val="minor"/>
    </font>
    <font>
      <b/>
      <sz val="14"/>
      <color theme="1"/>
      <name val="Calibri"/>
      <family val="2"/>
      <scheme val="minor"/>
    </font>
    <font>
      <sz val="11"/>
      <color rgb="FF3F3F76"/>
      <name val="Arial"/>
      <family val="2"/>
    </font>
    <font>
      <sz val="11"/>
      <color theme="1"/>
      <name val="Calibri"/>
      <family val="2"/>
      <scheme val="minor"/>
    </font>
    <font>
      <sz val="11"/>
      <color theme="9"/>
      <name val="Calibri"/>
      <family val="2"/>
      <scheme val="minor"/>
    </font>
    <font>
      <sz val="11"/>
      <name val="Arial"/>
      <family val="2"/>
    </font>
    <font>
      <b/>
      <u/>
      <sz val="14"/>
      <color theme="1"/>
      <name val="Calibri"/>
      <family val="2"/>
      <scheme val="minor"/>
    </font>
    <font>
      <b/>
      <i/>
      <sz val="12"/>
      <color theme="1"/>
      <name val="Calibri"/>
      <family val="2"/>
      <scheme val="minor"/>
    </font>
    <font>
      <u/>
      <sz val="12"/>
      <color theme="1"/>
      <name val="Calibri"/>
      <family val="2"/>
      <scheme val="minor"/>
    </font>
    <font>
      <sz val="14"/>
      <color theme="1"/>
      <name val="Calibri"/>
      <family val="2"/>
      <scheme val="minor"/>
    </font>
    <font>
      <b/>
      <sz val="13"/>
      <color theme="1"/>
      <name val="Calibri"/>
      <family val="2"/>
      <scheme val="minor"/>
    </font>
    <font>
      <sz val="13"/>
      <color theme="1"/>
      <name val="Calibri"/>
      <family val="2"/>
      <scheme val="minor"/>
    </font>
    <font>
      <b/>
      <u/>
      <sz val="12"/>
      <color theme="1"/>
      <name val="Calibri"/>
      <family val="2"/>
      <scheme val="minor"/>
    </font>
    <font>
      <b/>
      <i/>
      <sz val="11"/>
      <color theme="1"/>
      <name val="Calibri"/>
      <family val="2"/>
      <scheme val="minor"/>
    </font>
    <font>
      <b/>
      <sz val="10"/>
      <color theme="1"/>
      <name val="Calibri"/>
      <family val="2"/>
      <scheme val="minor"/>
    </font>
    <font>
      <i/>
      <sz val="12"/>
      <name val="Calibri"/>
      <family val="2"/>
      <scheme val="minor"/>
    </font>
    <font>
      <i/>
      <sz val="12"/>
      <color rgb="FF000000"/>
      <name val="Calibri"/>
      <family val="2"/>
      <scheme val="minor"/>
    </font>
    <font>
      <sz val="8"/>
      <name val="Calibri"/>
      <family val="2"/>
      <scheme val="minor"/>
    </font>
  </fonts>
  <fills count="20">
    <fill>
      <patternFill patternType="none"/>
    </fill>
    <fill>
      <patternFill patternType="gray125"/>
    </fill>
    <fill>
      <patternFill patternType="solid">
        <fgColor rgb="FFFFFF46"/>
        <bgColor rgb="FF000000"/>
      </patternFill>
    </fill>
    <fill>
      <patternFill patternType="solid">
        <fgColor rgb="FFFCD622"/>
        <bgColor rgb="FF000000"/>
      </patternFill>
    </fill>
    <fill>
      <patternFill patternType="solid">
        <fgColor rgb="FFFCD687"/>
        <bgColor rgb="FF000000"/>
      </patternFill>
    </fill>
    <fill>
      <patternFill patternType="solid">
        <fgColor rgb="FFFFFF46"/>
        <bgColor indexed="64"/>
      </patternFill>
    </fill>
    <fill>
      <patternFill patternType="solid">
        <fgColor rgb="FFC0E399"/>
        <bgColor indexed="64"/>
      </patternFill>
    </fill>
    <fill>
      <patternFill patternType="solid">
        <fgColor rgb="FFFFC000"/>
        <bgColor indexed="64"/>
      </patternFill>
    </fill>
    <fill>
      <patternFill patternType="solid">
        <fgColor rgb="FFFFCC99"/>
      </patternFill>
    </fill>
    <fill>
      <patternFill patternType="solid">
        <fgColor theme="4" tint="0.79998168889431442"/>
        <bgColor theme="4" tint="0.79998168889431442"/>
      </patternFill>
    </fill>
    <fill>
      <patternFill patternType="solid">
        <fgColor rgb="FFFFCC99"/>
        <bgColor indexed="64"/>
      </patternFill>
    </fill>
    <fill>
      <patternFill patternType="solid">
        <fgColor theme="6" tint="0.79998168889431442"/>
        <bgColor indexed="65"/>
      </patternFill>
    </fill>
    <fill>
      <patternFill patternType="solid">
        <fgColor theme="9" tint="0.399975585192419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rgb="FFFF0000"/>
        <bgColor indexed="64"/>
      </patternFill>
    </fill>
    <fill>
      <patternFill patternType="solid">
        <fgColor rgb="FFFCD622"/>
        <bgColor indexed="64"/>
      </patternFill>
    </fill>
    <fill>
      <patternFill patternType="solid">
        <fgColor theme="0"/>
        <bgColor theme="4" tint="0.79998168889431442"/>
      </patternFill>
    </fill>
    <fill>
      <patternFill patternType="solid">
        <fgColor rgb="FFFFFF00"/>
        <bgColor indexed="64"/>
      </patternFill>
    </fill>
  </fills>
  <borders count="50">
    <border>
      <left/>
      <right/>
      <top/>
      <bottom/>
      <diagonal/>
    </border>
    <border>
      <left/>
      <right style="dotted">
        <color rgb="FF000000"/>
      </right>
      <top/>
      <bottom style="dotted">
        <color indexed="64"/>
      </bottom>
      <diagonal/>
    </border>
    <border>
      <left/>
      <right style="medium">
        <color indexed="64"/>
      </right>
      <top/>
      <bottom/>
      <diagonal/>
    </border>
    <border>
      <left/>
      <right style="dotted">
        <color indexed="64"/>
      </right>
      <top/>
      <bottom style="dotted">
        <color indexed="64"/>
      </bottom>
      <diagonal/>
    </border>
    <border>
      <left/>
      <right style="dotted">
        <color indexed="64"/>
      </right>
      <top/>
      <bottom/>
      <diagonal/>
    </border>
    <border>
      <left/>
      <right style="medium">
        <color indexed="64"/>
      </right>
      <top/>
      <bottom style="dotted">
        <color indexed="64"/>
      </bottom>
      <diagonal/>
    </border>
    <border>
      <left style="dotted">
        <color indexed="64"/>
      </left>
      <right style="dotted">
        <color indexed="64"/>
      </right>
      <top/>
      <bottom style="dotted">
        <color rgb="FF000000"/>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style="double">
        <color indexed="64"/>
      </bottom>
      <diagonal/>
    </border>
    <border>
      <left style="thin">
        <color rgb="FF7F7F7F"/>
      </left>
      <right style="thin">
        <color rgb="FF7F7F7F"/>
      </right>
      <top style="thin">
        <color rgb="FF7F7F7F"/>
      </top>
      <bottom style="thin">
        <color rgb="FF7F7F7F"/>
      </bottom>
      <diagonal/>
    </border>
    <border>
      <left style="medium">
        <color indexed="64"/>
      </left>
      <right style="dotted">
        <color indexed="64"/>
      </right>
      <top style="dotted">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theme="8" tint="-0.249977111117893"/>
      </bottom>
      <diagonal/>
    </border>
    <border>
      <left/>
      <right/>
      <top/>
      <bottom style="medium">
        <color theme="8" tint="-0.249977111117893"/>
      </bottom>
      <diagonal/>
    </border>
    <border>
      <left/>
      <right style="medium">
        <color indexed="64"/>
      </right>
      <top/>
      <bottom style="medium">
        <color theme="8" tint="-0.249977111117893"/>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rgb="FF7F7F7F"/>
      </left>
      <right style="thin">
        <color rgb="FF7F7F7F"/>
      </right>
      <top/>
      <bottom style="thin">
        <color rgb="FF7F7F7F"/>
      </bottom>
      <diagonal/>
    </border>
    <border>
      <left style="medium">
        <color rgb="FF000000"/>
      </left>
      <right style="dotted">
        <color indexed="64"/>
      </right>
      <top style="dotted">
        <color indexed="64"/>
      </top>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style="medium">
        <color rgb="FF000000"/>
      </left>
      <right style="dotted">
        <color indexed="64"/>
      </right>
      <top style="dotted">
        <color indexed="64"/>
      </top>
      <bottom style="thin">
        <color indexed="64"/>
      </bottom>
      <diagonal/>
    </border>
    <border>
      <left style="hair">
        <color indexed="64"/>
      </left>
      <right style="hair">
        <color indexed="64"/>
      </right>
      <top style="hair">
        <color indexed="64"/>
      </top>
      <bottom style="thin">
        <color indexed="64"/>
      </bottom>
      <diagonal/>
    </border>
    <border>
      <left/>
      <right style="dotted">
        <color indexed="64"/>
      </right>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dotted">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right/>
      <top/>
      <bottom style="dotted">
        <color indexed="64"/>
      </bottom>
      <diagonal/>
    </border>
    <border>
      <left/>
      <right style="hair">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1" fillId="8" borderId="19" applyNumberFormat="0" applyAlignment="0" applyProtection="0"/>
    <xf numFmtId="0" fontId="32" fillId="0" borderId="0"/>
    <xf numFmtId="0" fontId="2" fillId="11" borderId="0" applyNumberFormat="0" applyBorder="0" applyAlignment="0" applyProtection="0"/>
    <xf numFmtId="0" fontId="1" fillId="11" borderId="0" applyNumberFormat="0" applyBorder="0" applyAlignment="0" applyProtection="0"/>
  </cellStyleXfs>
  <cellXfs count="307">
    <xf numFmtId="0" fontId="0" fillId="0" borderId="0" xfId="0"/>
    <xf numFmtId="0" fontId="0" fillId="0" borderId="0" xfId="0" applyAlignment="1">
      <alignment horizontal="center"/>
    </xf>
    <xf numFmtId="9" fontId="0" fillId="0" borderId="0" xfId="3" applyFont="1" applyAlignment="1">
      <alignment horizontal="center"/>
    </xf>
    <xf numFmtId="1" fontId="0" fillId="0" borderId="0" xfId="0" applyNumberFormat="1" applyAlignment="1">
      <alignment horizontal="center" wrapText="1"/>
    </xf>
    <xf numFmtId="0" fontId="0" fillId="0" borderId="0" xfId="0" applyAlignment="1">
      <alignment wrapText="1"/>
    </xf>
    <xf numFmtId="43" fontId="3" fillId="2" borderId="1" xfId="1" applyNumberFormat="1" applyFont="1" applyFill="1" applyBorder="1"/>
    <xf numFmtId="43" fontId="0" fillId="0" borderId="0" xfId="0" applyNumberFormat="1"/>
    <xf numFmtId="164" fontId="4" fillId="2" borderId="3" xfId="0" applyNumberFormat="1" applyFont="1" applyFill="1" applyBorder="1"/>
    <xf numFmtId="164" fontId="9" fillId="2" borderId="0" xfId="0" applyNumberFormat="1" applyFont="1" applyFill="1"/>
    <xf numFmtId="164" fontId="4" fillId="2" borderId="5" xfId="0" applyNumberFormat="1" applyFont="1" applyFill="1" applyBorder="1"/>
    <xf numFmtId="0" fontId="0" fillId="0" borderId="0" xfId="0" applyBorder="1" applyAlignment="1">
      <alignment horizontal="center"/>
    </xf>
    <xf numFmtId="164" fontId="11" fillId="2" borderId="3" xfId="0" applyNumberFormat="1" applyFont="1" applyFill="1" applyBorder="1"/>
    <xf numFmtId="0" fontId="12" fillId="0" borderId="0" xfId="0" applyFont="1"/>
    <xf numFmtId="164" fontId="14" fillId="2" borderId="0" xfId="0" applyNumberFormat="1" applyFont="1" applyFill="1"/>
    <xf numFmtId="164" fontId="15" fillId="2" borderId="5" xfId="0" applyNumberFormat="1" applyFont="1" applyFill="1" applyBorder="1"/>
    <xf numFmtId="164" fontId="15" fillId="2" borderId="3" xfId="0" applyNumberFormat="1" applyFont="1" applyFill="1" applyBorder="1"/>
    <xf numFmtId="0" fontId="15" fillId="3" borderId="3" xfId="0" applyFont="1" applyFill="1" applyBorder="1"/>
    <xf numFmtId="0" fontId="16" fillId="4" borderId="3" xfId="0" applyFont="1" applyFill="1" applyBorder="1" applyAlignment="1">
      <alignment horizontal="center"/>
    </xf>
    <xf numFmtId="0" fontId="15" fillId="3" borderId="3" xfId="0" applyFont="1" applyFill="1" applyBorder="1" applyAlignment="1">
      <alignment horizontal="center"/>
    </xf>
    <xf numFmtId="0" fontId="15" fillId="4" borderId="3" xfId="0" applyFont="1" applyFill="1" applyBorder="1"/>
    <xf numFmtId="0" fontId="15" fillId="4" borderId="3" xfId="0" applyFont="1" applyFill="1" applyBorder="1" applyAlignment="1">
      <alignment horizontal="center"/>
    </xf>
    <xf numFmtId="0" fontId="19" fillId="2" borderId="6" xfId="0" applyFont="1" applyFill="1" applyBorder="1" applyAlignment="1">
      <alignment horizontal="center" vertical="center" wrapText="1"/>
    </xf>
    <xf numFmtId="164" fontId="18" fillId="2" borderId="5" xfId="0" applyNumberFormat="1" applyFont="1" applyFill="1" applyBorder="1" applyAlignment="1">
      <alignment vertical="center" wrapText="1"/>
    </xf>
    <xf numFmtId="0" fontId="18" fillId="2" borderId="3"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4" borderId="3" xfId="0" applyFont="1" applyFill="1" applyBorder="1" applyAlignment="1">
      <alignment horizontal="center" textRotation="90" wrapText="1"/>
    </xf>
    <xf numFmtId="0" fontId="18" fillId="4" borderId="3" xfId="0" applyFont="1" applyFill="1" applyBorder="1" applyAlignment="1">
      <alignment vertical="center" textRotation="90" wrapText="1"/>
    </xf>
    <xf numFmtId="0" fontId="18" fillId="4" borderId="3" xfId="0" applyFont="1" applyFill="1" applyBorder="1" applyAlignment="1">
      <alignment horizontal="center" vertical="center" textRotation="90" wrapText="1"/>
    </xf>
    <xf numFmtId="0" fontId="22" fillId="0" borderId="0" xfId="0" applyFont="1" applyAlignment="1">
      <alignment horizontal="left" wrapText="1"/>
    </xf>
    <xf numFmtId="164" fontId="22" fillId="5" borderId="7" xfId="2" applyNumberFormat="1" applyFont="1" applyFill="1" applyBorder="1" applyAlignment="1">
      <alignment horizontal="center" wrapText="1"/>
    </xf>
    <xf numFmtId="164" fontId="22" fillId="5" borderId="8" xfId="2" applyNumberFormat="1" applyFont="1" applyFill="1" applyBorder="1" applyAlignment="1">
      <alignment horizontal="center" wrapText="1"/>
    </xf>
    <xf numFmtId="0" fontId="22" fillId="0" borderId="8" xfId="0" applyFont="1" applyBorder="1" applyAlignment="1">
      <alignment horizontal="center" wrapText="1"/>
    </xf>
    <xf numFmtId="1" fontId="22" fillId="0" borderId="8" xfId="0" applyNumberFormat="1" applyFont="1" applyBorder="1" applyAlignment="1">
      <alignment horizontal="center" wrapText="1"/>
    </xf>
    <xf numFmtId="44" fontId="22" fillId="0" borderId="8" xfId="0" applyNumberFormat="1" applyFont="1" applyBorder="1" applyAlignment="1">
      <alignment horizontal="left" wrapText="1"/>
    </xf>
    <xf numFmtId="9" fontId="22" fillId="0" borderId="8" xfId="3" applyFont="1" applyBorder="1" applyAlignment="1">
      <alignment horizontal="center" wrapText="1"/>
    </xf>
    <xf numFmtId="164" fontId="22" fillId="0" borderId="8" xfId="0" applyNumberFormat="1" applyFont="1" applyBorder="1" applyAlignment="1">
      <alignment horizontal="center" wrapText="1"/>
    </xf>
    <xf numFmtId="0" fontId="22" fillId="0" borderId="8" xfId="0" applyFont="1" applyBorder="1" applyAlignment="1">
      <alignment horizontal="left" wrapText="1"/>
    </xf>
    <xf numFmtId="0" fontId="22" fillId="0" borderId="9" xfId="0" applyFont="1" applyBorder="1" applyAlignment="1">
      <alignment horizontal="left" wrapText="1"/>
    </xf>
    <xf numFmtId="0" fontId="29" fillId="0" borderId="0" xfId="0" applyFont="1"/>
    <xf numFmtId="0" fontId="30" fillId="0" borderId="0" xfId="0" applyFont="1" applyAlignment="1">
      <alignment horizontal="left" wrapText="1"/>
    </xf>
    <xf numFmtId="0" fontId="4" fillId="0" borderId="11" xfId="0" applyFont="1" applyBorder="1" applyAlignment="1">
      <alignment vertical="center" wrapText="1"/>
    </xf>
    <xf numFmtId="165" fontId="4" fillId="0" borderId="11" xfId="0" applyNumberFormat="1" applyFont="1" applyBorder="1" applyAlignment="1">
      <alignment horizontal="center" vertical="center" wrapText="1"/>
    </xf>
    <xf numFmtId="0" fontId="18" fillId="0" borderId="11" xfId="0" applyFont="1" applyBorder="1" applyAlignment="1">
      <alignment horizontal="center" vertical="center" textRotation="90" wrapText="1"/>
    </xf>
    <xf numFmtId="0" fontId="21" fillId="0" borderId="11" xfId="0" applyFont="1" applyBorder="1" applyAlignment="1">
      <alignment horizontal="center" vertical="center" textRotation="90" wrapText="1"/>
    </xf>
    <xf numFmtId="0" fontId="20" fillId="0" borderId="11" xfId="0" applyFont="1" applyBorder="1" applyAlignment="1">
      <alignment horizontal="center" vertical="center" textRotation="90" wrapText="1"/>
    </xf>
    <xf numFmtId="0" fontId="18" fillId="0" borderId="11" xfId="0" applyFont="1" applyBorder="1" applyAlignment="1">
      <alignment horizontal="center" vertical="center" wrapText="1"/>
    </xf>
    <xf numFmtId="0" fontId="6" fillId="0" borderId="11" xfId="0" applyFont="1" applyBorder="1" applyAlignment="1">
      <alignment horizontal="center" vertical="center" wrapText="1"/>
    </xf>
    <xf numFmtId="9" fontId="18" fillId="0" borderId="12" xfId="3" applyFont="1" applyBorder="1" applyAlignment="1">
      <alignment horizontal="center" vertical="center" wrapText="1"/>
    </xf>
    <xf numFmtId="9" fontId="6" fillId="0" borderId="14" xfId="3" applyFont="1" applyBorder="1" applyAlignment="1">
      <alignment horizontal="center"/>
    </xf>
    <xf numFmtId="0" fontId="15" fillId="0" borderId="13" xfId="0" applyFont="1" applyBorder="1"/>
    <xf numFmtId="44" fontId="15" fillId="0" borderId="13" xfId="0" applyNumberFormat="1" applyFont="1" applyBorder="1"/>
    <xf numFmtId="164" fontId="15" fillId="0" borderId="13" xfId="0" applyNumberFormat="1" applyFont="1" applyBorder="1" applyAlignment="1">
      <alignment horizontal="center"/>
    </xf>
    <xf numFmtId="9" fontId="15" fillId="0" borderId="13" xfId="0" applyNumberFormat="1" applyFont="1" applyBorder="1" applyAlignment="1">
      <alignment horizontal="center"/>
    </xf>
    <xf numFmtId="44" fontId="28" fillId="0" borderId="13" xfId="0" applyNumberFormat="1" applyFont="1" applyBorder="1"/>
    <xf numFmtId="1" fontId="15" fillId="0" borderId="13" xfId="0" applyNumberFormat="1" applyFont="1" applyBorder="1" applyAlignment="1">
      <alignment horizontal="center"/>
    </xf>
    <xf numFmtId="0" fontId="15" fillId="0" borderId="13" xfId="0" applyFont="1" applyBorder="1" applyAlignment="1" applyProtection="1">
      <alignment horizontal="center"/>
      <protection locked="0"/>
    </xf>
    <xf numFmtId="0" fontId="15" fillId="0" borderId="13" xfId="0" applyFont="1" applyBorder="1" applyAlignment="1">
      <alignment horizontal="center"/>
    </xf>
    <xf numFmtId="0" fontId="17" fillId="0" borderId="13" xfId="0" applyFont="1" applyBorder="1" applyAlignment="1">
      <alignment horizontal="center"/>
    </xf>
    <xf numFmtId="0" fontId="12" fillId="0" borderId="13" xfId="0" applyFont="1" applyBorder="1"/>
    <xf numFmtId="9" fontId="12" fillId="0" borderId="14" xfId="3" applyFont="1" applyBorder="1" applyAlignment="1">
      <alignment horizontal="center"/>
    </xf>
    <xf numFmtId="0" fontId="0" fillId="0" borderId="0" xfId="0" applyBorder="1"/>
    <xf numFmtId="1" fontId="0" fillId="0" borderId="0" xfId="0" applyNumberFormat="1" applyBorder="1" applyAlignment="1">
      <alignment horizontal="center" wrapText="1"/>
    </xf>
    <xf numFmtId="9" fontId="0" fillId="0" borderId="0" xfId="3" applyFont="1" applyBorder="1" applyAlignment="1">
      <alignment horizontal="center"/>
    </xf>
    <xf numFmtId="9" fontId="4" fillId="2" borderId="0" xfId="3" applyFont="1" applyFill="1" applyBorder="1" applyAlignment="1">
      <alignment horizontal="center"/>
    </xf>
    <xf numFmtId="9" fontId="0" fillId="0" borderId="0" xfId="0" applyNumberFormat="1" applyBorder="1"/>
    <xf numFmtId="0" fontId="0" fillId="0" borderId="18" xfId="0" applyBorder="1"/>
    <xf numFmtId="0" fontId="13" fillId="9" borderId="13" xfId="0" applyFont="1" applyFill="1" applyBorder="1" applyAlignment="1">
      <alignment wrapText="1"/>
    </xf>
    <xf numFmtId="0" fontId="4" fillId="9" borderId="13" xfId="0" applyFont="1" applyFill="1" applyBorder="1" applyAlignment="1">
      <alignment wrapText="1"/>
    </xf>
    <xf numFmtId="1" fontId="22" fillId="0" borderId="8" xfId="0" applyNumberFormat="1" applyFont="1" applyBorder="1" applyAlignment="1">
      <alignment horizontal="left" wrapText="1"/>
    </xf>
    <xf numFmtId="1" fontId="0" fillId="0" borderId="0" xfId="0" applyNumberFormat="1" applyBorder="1" applyAlignment="1">
      <alignment horizontal="left" wrapText="1"/>
    </xf>
    <xf numFmtId="1" fontId="0" fillId="0" borderId="0" xfId="0" applyNumberFormat="1" applyAlignment="1">
      <alignment horizontal="left" wrapText="1"/>
    </xf>
    <xf numFmtId="0" fontId="10" fillId="0" borderId="0" xfId="0" applyFont="1" applyAlignment="1">
      <alignment wrapText="1"/>
    </xf>
    <xf numFmtId="0" fontId="4" fillId="7" borderId="13" xfId="0" applyFont="1" applyFill="1" applyBorder="1" applyAlignment="1">
      <alignment wrapText="1"/>
    </xf>
    <xf numFmtId="165" fontId="31" fillId="8" borderId="19" xfId="4" applyNumberFormat="1" applyAlignment="1">
      <alignment horizontal="center" vertical="center" wrapText="1"/>
    </xf>
    <xf numFmtId="1" fontId="31" fillId="8" borderId="19" xfId="4" applyNumberFormat="1" applyAlignment="1" applyProtection="1">
      <alignment horizontal="center" wrapText="1"/>
      <protection locked="0"/>
    </xf>
    <xf numFmtId="0" fontId="32" fillId="0" borderId="0" xfId="5"/>
    <xf numFmtId="0" fontId="2" fillId="11" borderId="0" xfId="6"/>
    <xf numFmtId="0" fontId="22" fillId="0" borderId="0" xfId="5" applyFont="1" applyAlignment="1">
      <alignment vertical="center" wrapText="1"/>
    </xf>
    <xf numFmtId="9" fontId="32" fillId="0" borderId="0" xfId="5" applyNumberFormat="1"/>
    <xf numFmtId="0" fontId="12" fillId="0" borderId="13" xfId="0" applyFont="1" applyBorder="1" applyAlignment="1" applyProtection="1">
      <alignment horizontal="center"/>
      <protection locked="0"/>
    </xf>
    <xf numFmtId="0" fontId="7" fillId="0" borderId="16" xfId="0" applyFont="1" applyBorder="1" applyAlignment="1">
      <alignment horizontal="center"/>
    </xf>
    <xf numFmtId="0" fontId="4" fillId="0" borderId="3" xfId="0" applyFont="1" applyBorder="1" applyAlignment="1">
      <alignment wrapText="1"/>
    </xf>
    <xf numFmtId="0" fontId="4" fillId="0" borderId="4" xfId="0" applyFont="1" applyBorder="1" applyAlignment="1">
      <alignment wrapText="1"/>
    </xf>
    <xf numFmtId="0" fontId="4" fillId="0" borderId="15" xfId="0" applyFont="1" applyBorder="1"/>
    <xf numFmtId="0" fontId="4" fillId="0" borderId="16" xfId="0" applyFont="1" applyBorder="1"/>
    <xf numFmtId="0" fontId="4" fillId="0" borderId="16" xfId="0" applyFont="1" applyBorder="1" applyAlignment="1">
      <alignment wrapText="1"/>
    </xf>
    <xf numFmtId="1" fontId="4" fillId="0" borderId="16" xfId="0" applyNumberFormat="1" applyFont="1" applyBorder="1" applyAlignment="1">
      <alignment horizontal="left" wrapText="1"/>
    </xf>
    <xf numFmtId="1" fontId="4" fillId="0" borderId="16" xfId="0" applyNumberFormat="1" applyFont="1" applyBorder="1" applyAlignment="1">
      <alignment horizontal="center" wrapText="1"/>
    </xf>
    <xf numFmtId="1" fontId="31" fillId="10" borderId="19" xfId="0" applyNumberFormat="1" applyFont="1" applyFill="1" applyBorder="1" applyAlignment="1">
      <alignment horizontal="center" wrapText="1"/>
    </xf>
    <xf numFmtId="0" fontId="4" fillId="0" borderId="16" xfId="0" applyFont="1" applyBorder="1" applyAlignment="1" applyProtection="1">
      <alignment horizontal="center"/>
      <protection locked="0"/>
    </xf>
    <xf numFmtId="0" fontId="8" fillId="0" borderId="16" xfId="0" applyFont="1" applyBorder="1" applyAlignment="1">
      <alignment horizontal="center"/>
    </xf>
    <xf numFmtId="0" fontId="8" fillId="0" borderId="16" xfId="0" applyFont="1" applyBorder="1" applyAlignment="1" applyProtection="1">
      <alignment horizontal="center"/>
      <protection locked="0"/>
    </xf>
    <xf numFmtId="0" fontId="6" fillId="0" borderId="16" xfId="0" applyFont="1" applyBorder="1"/>
    <xf numFmtId="0" fontId="6" fillId="0" borderId="17" xfId="0" applyFont="1" applyBorder="1" applyAlignment="1">
      <alignment horizontal="center"/>
    </xf>
    <xf numFmtId="0" fontId="4" fillId="3" borderId="4" xfId="0" applyFont="1" applyFill="1" applyBorder="1" applyAlignment="1">
      <alignment horizontal="center"/>
    </xf>
    <xf numFmtId="0" fontId="4" fillId="4" borderId="4" xfId="0" applyFont="1" applyFill="1" applyBorder="1" applyAlignment="1">
      <alignment horizontal="center"/>
    </xf>
    <xf numFmtId="0" fontId="4" fillId="4" borderId="4" xfId="0" applyFont="1" applyFill="1" applyBorder="1"/>
    <xf numFmtId="0" fontId="5" fillId="4" borderId="4" xfId="0" applyFont="1" applyFill="1" applyBorder="1" applyAlignment="1">
      <alignment horizontal="center"/>
    </xf>
    <xf numFmtId="0" fontId="4" fillId="3" borderId="4" xfId="0" applyFont="1" applyFill="1" applyBorder="1"/>
    <xf numFmtId="164" fontId="4" fillId="2" borderId="2" xfId="0" applyNumberFormat="1" applyFont="1" applyFill="1" applyBorder="1"/>
    <xf numFmtId="0" fontId="4" fillId="2" borderId="0" xfId="0" applyFont="1" applyFill="1"/>
    <xf numFmtId="1" fontId="33" fillId="0" borderId="13" xfId="0" applyNumberFormat="1" applyFont="1" applyBorder="1" applyAlignment="1">
      <alignment horizontal="center" wrapText="1"/>
    </xf>
    <xf numFmtId="44" fontId="16" fillId="0" borderId="8" xfId="0" applyNumberFormat="1" applyFont="1" applyBorder="1" applyAlignment="1">
      <alignment horizontal="left" wrapText="1"/>
    </xf>
    <xf numFmtId="1" fontId="16" fillId="0" borderId="8" xfId="0" applyNumberFormat="1" applyFont="1" applyBorder="1" applyAlignment="1">
      <alignment horizontal="center" wrapText="1"/>
    </xf>
    <xf numFmtId="44" fontId="15" fillId="0" borderId="11" xfId="0" applyNumberFormat="1" applyFont="1" applyBorder="1" applyAlignment="1">
      <alignment vertical="center" wrapText="1"/>
    </xf>
    <xf numFmtId="1" fontId="15" fillId="0" borderId="16" xfId="0" applyNumberFormat="1" applyFont="1" applyBorder="1" applyAlignment="1">
      <alignment horizontal="center"/>
    </xf>
    <xf numFmtId="0" fontId="12" fillId="0" borderId="0" xfId="0" applyFont="1" applyBorder="1"/>
    <xf numFmtId="1" fontId="12" fillId="0" borderId="0" xfId="0" applyNumberFormat="1" applyFont="1" applyBorder="1" applyAlignment="1">
      <alignment horizontal="center"/>
    </xf>
    <xf numFmtId="1" fontId="12" fillId="0" borderId="0" xfId="0" applyNumberFormat="1" applyFont="1" applyAlignment="1">
      <alignment horizontal="center"/>
    </xf>
    <xf numFmtId="0" fontId="15" fillId="0" borderId="3" xfId="0" applyFont="1" applyBorder="1" applyAlignment="1">
      <alignment wrapText="1"/>
    </xf>
    <xf numFmtId="0" fontId="17" fillId="0" borderId="20" xfId="0" applyFont="1" applyBorder="1" applyAlignment="1">
      <alignment horizontal="center"/>
    </xf>
    <xf numFmtId="0" fontId="15" fillId="0" borderId="4" xfId="0" applyFont="1" applyBorder="1" applyAlignment="1">
      <alignment wrapText="1"/>
    </xf>
    <xf numFmtId="44" fontId="15" fillId="0" borderId="4" xfId="0" applyNumberFormat="1" applyFont="1" applyBorder="1"/>
    <xf numFmtId="1" fontId="15" fillId="0" borderId="13" xfId="0" applyNumberFormat="1" applyFont="1" applyBorder="1" applyAlignment="1">
      <alignment horizontal="left" wrapText="1"/>
    </xf>
    <xf numFmtId="1" fontId="15" fillId="0" borderId="13" xfId="0" applyNumberFormat="1" applyFont="1" applyBorder="1" applyAlignment="1">
      <alignment horizontal="center" wrapText="1"/>
    </xf>
    <xf numFmtId="1" fontId="34" fillId="8" borderId="19" xfId="4" applyNumberFormat="1" applyFont="1" applyAlignment="1" applyProtection="1">
      <alignment horizontal="center" wrapText="1"/>
      <protection locked="0"/>
    </xf>
    <xf numFmtId="49" fontId="32" fillId="0" borderId="0" xfId="0" applyNumberFormat="1" applyFont="1" applyAlignment="1">
      <alignment vertical="center"/>
    </xf>
    <xf numFmtId="49" fontId="0" fillId="0" borderId="0" xfId="0" applyNumberFormat="1" applyAlignment="1">
      <alignment vertical="center"/>
    </xf>
    <xf numFmtId="49" fontId="30" fillId="12" borderId="0" xfId="0" applyNumberFormat="1" applyFont="1" applyFill="1" applyAlignment="1">
      <alignment vertical="center"/>
    </xf>
    <xf numFmtId="49" fontId="32" fillId="12" borderId="0" xfId="0" applyNumberFormat="1" applyFont="1" applyFill="1" applyAlignment="1">
      <alignment vertical="center" wrapText="1"/>
    </xf>
    <xf numFmtId="49" fontId="30" fillId="13" borderId="0" xfId="0" applyNumberFormat="1" applyFont="1" applyFill="1" applyAlignment="1">
      <alignment vertical="center"/>
    </xf>
    <xf numFmtId="49" fontId="0" fillId="13" borderId="0" xfId="0" applyNumberFormat="1" applyFill="1" applyAlignment="1">
      <alignment vertical="center"/>
    </xf>
    <xf numFmtId="49" fontId="35" fillId="13" borderId="0" xfId="0" applyNumberFormat="1" applyFont="1" applyFill="1" applyAlignment="1">
      <alignment horizontal="left" vertical="center"/>
    </xf>
    <xf numFmtId="49" fontId="26" fillId="13" borderId="0" xfId="0" applyNumberFormat="1" applyFont="1" applyFill="1" applyAlignment="1">
      <alignment horizontal="left" vertical="center"/>
    </xf>
    <xf numFmtId="49" fontId="0" fillId="0" borderId="0" xfId="0" applyNumberFormat="1" applyAlignment="1">
      <alignment vertical="center" wrapText="1"/>
    </xf>
    <xf numFmtId="49" fontId="0" fillId="12" borderId="0" xfId="0" applyNumberFormat="1" applyFill="1" applyAlignment="1">
      <alignment horizontal="right" vertical="center"/>
    </xf>
    <xf numFmtId="49" fontId="32" fillId="0" borderId="0" xfId="0" applyNumberFormat="1" applyFont="1" applyAlignment="1">
      <alignment vertical="center" wrapText="1"/>
    </xf>
    <xf numFmtId="49" fontId="26" fillId="14" borderId="9" xfId="0" applyNumberFormat="1" applyFont="1" applyFill="1" applyBorder="1" applyAlignment="1">
      <alignment vertical="center"/>
    </xf>
    <xf numFmtId="49" fontId="0" fillId="14" borderId="8" xfId="0" applyNumberFormat="1" applyFont="1" applyFill="1" applyBorder="1" applyAlignment="1">
      <alignment vertical="center"/>
    </xf>
    <xf numFmtId="49" fontId="0" fillId="14" borderId="7" xfId="0" applyNumberFormat="1" applyFont="1" applyFill="1" applyBorder="1" applyAlignment="1">
      <alignment vertical="center"/>
    </xf>
    <xf numFmtId="49" fontId="30" fillId="14" borderId="22" xfId="0" applyNumberFormat="1" applyFont="1" applyFill="1" applyBorder="1" applyAlignment="1">
      <alignment vertical="center"/>
    </xf>
    <xf numFmtId="49" fontId="32" fillId="14" borderId="0" xfId="0" applyNumberFormat="1" applyFont="1" applyFill="1" applyBorder="1" applyAlignment="1">
      <alignment vertical="center"/>
    </xf>
    <xf numFmtId="49" fontId="32" fillId="14" borderId="2" xfId="0" applyNumberFormat="1" applyFont="1" applyFill="1" applyBorder="1" applyAlignment="1">
      <alignment vertical="center"/>
    </xf>
    <xf numFmtId="49" fontId="0" fillId="12" borderId="0" xfId="0" applyNumberFormat="1" applyFill="1" applyAlignment="1">
      <alignment vertical="center"/>
    </xf>
    <xf numFmtId="49" fontId="26" fillId="14" borderId="2" xfId="0" applyNumberFormat="1" applyFont="1" applyFill="1" applyBorder="1" applyAlignment="1">
      <alignment horizontal="left" vertical="center"/>
    </xf>
    <xf numFmtId="0" fontId="0" fillId="14" borderId="22" xfId="0" applyFont="1" applyFill="1" applyBorder="1" applyAlignment="1">
      <alignment vertical="center"/>
    </xf>
    <xf numFmtId="49" fontId="0" fillId="14" borderId="0" xfId="0" applyNumberFormat="1" applyFont="1" applyFill="1" applyBorder="1" applyAlignment="1">
      <alignment vertical="center"/>
    </xf>
    <xf numFmtId="0" fontId="0" fillId="14" borderId="0" xfId="0" applyFont="1" applyFill="1" applyBorder="1" applyAlignment="1">
      <alignment vertical="center"/>
    </xf>
    <xf numFmtId="49" fontId="0" fillId="14" borderId="2" xfId="0" applyNumberFormat="1" applyFont="1" applyFill="1" applyBorder="1" applyAlignment="1">
      <alignment vertical="center"/>
    </xf>
    <xf numFmtId="49" fontId="0" fillId="12" borderId="0" xfId="0" applyNumberFormat="1" applyFill="1" applyAlignment="1">
      <alignment horizontal="right" vertical="top"/>
    </xf>
    <xf numFmtId="49" fontId="32" fillId="0" borderId="0" xfId="0" applyNumberFormat="1" applyFont="1" applyAlignment="1">
      <alignment vertical="top" wrapText="1"/>
    </xf>
    <xf numFmtId="49" fontId="26" fillId="14" borderId="22" xfId="0" applyNumberFormat="1" applyFont="1" applyFill="1" applyBorder="1" applyAlignment="1">
      <alignment horizontal="right" vertical="top"/>
    </xf>
    <xf numFmtId="0" fontId="0" fillId="14" borderId="2" xfId="0" applyFont="1" applyFill="1" applyBorder="1" applyAlignment="1">
      <alignment horizontal="right" vertical="top"/>
    </xf>
    <xf numFmtId="49" fontId="0" fillId="0" borderId="0" xfId="0" applyNumberFormat="1" applyAlignment="1">
      <alignment vertical="top"/>
    </xf>
    <xf numFmtId="49" fontId="0" fillId="14" borderId="22" xfId="0" applyNumberFormat="1" applyFill="1" applyBorder="1" applyAlignment="1">
      <alignment vertical="center"/>
    </xf>
    <xf numFmtId="49" fontId="0" fillId="14" borderId="0" xfId="0" applyNumberFormat="1" applyFill="1" applyBorder="1" applyAlignment="1">
      <alignment vertical="center"/>
    </xf>
    <xf numFmtId="49" fontId="0" fillId="14" borderId="2" xfId="0" applyNumberFormat="1" applyFill="1" applyBorder="1" applyAlignment="1">
      <alignment vertical="center"/>
    </xf>
    <xf numFmtId="49" fontId="0" fillId="12" borderId="0" xfId="0" applyNumberFormat="1" applyFont="1" applyFill="1" applyAlignment="1">
      <alignment horizontal="right" vertical="top"/>
    </xf>
    <xf numFmtId="49" fontId="0" fillId="0" borderId="0" xfId="0" applyNumberFormat="1" applyFont="1" applyAlignment="1">
      <alignment vertical="top" wrapText="1"/>
    </xf>
    <xf numFmtId="49" fontId="26" fillId="14" borderId="2" xfId="0" applyNumberFormat="1" applyFont="1" applyFill="1" applyBorder="1" applyAlignment="1">
      <alignment horizontal="left" vertical="top"/>
    </xf>
    <xf numFmtId="49" fontId="0" fillId="0" borderId="0" xfId="0" applyNumberFormat="1" applyFont="1" applyAlignment="1">
      <alignment vertical="top"/>
    </xf>
    <xf numFmtId="49" fontId="0" fillId="12" borderId="0" xfId="0" applyNumberFormat="1" applyFont="1" applyFill="1" applyAlignment="1">
      <alignment vertical="top" wrapText="1"/>
    </xf>
    <xf numFmtId="49" fontId="26" fillId="12" borderId="0" xfId="0" applyNumberFormat="1" applyFont="1" applyFill="1" applyAlignment="1">
      <alignment horizontal="right" vertical="center"/>
    </xf>
    <xf numFmtId="0" fontId="26" fillId="14" borderId="25" xfId="0" applyFont="1" applyFill="1" applyBorder="1" applyAlignment="1">
      <alignment horizontal="center" vertical="top"/>
    </xf>
    <xf numFmtId="0" fontId="39" fillId="14" borderId="27" xfId="0" applyFont="1" applyFill="1" applyBorder="1" applyAlignment="1">
      <alignment horizontal="right" vertical="center"/>
    </xf>
    <xf numFmtId="49" fontId="26" fillId="12" borderId="0" xfId="0" applyNumberFormat="1" applyFont="1" applyFill="1" applyAlignment="1">
      <alignment horizontal="right"/>
    </xf>
    <xf numFmtId="49" fontId="0" fillId="0" borderId="0" xfId="0" applyNumberFormat="1" applyFont="1" applyAlignment="1">
      <alignment vertical="center"/>
    </xf>
    <xf numFmtId="49" fontId="0" fillId="13" borderId="0" xfId="0" applyNumberFormat="1" applyFont="1" applyFill="1" applyAlignment="1">
      <alignment vertical="center"/>
    </xf>
    <xf numFmtId="49" fontId="0" fillId="13" borderId="0" xfId="0" applyNumberFormat="1" applyFill="1" applyAlignment="1">
      <alignment vertical="top"/>
    </xf>
    <xf numFmtId="0" fontId="0" fillId="13" borderId="30" xfId="0" applyFont="1" applyFill="1" applyBorder="1" applyAlignment="1">
      <alignment vertical="center" wrapText="1"/>
    </xf>
    <xf numFmtId="0" fontId="0" fillId="13" borderId="31" xfId="0" applyFont="1" applyFill="1" applyBorder="1" applyAlignment="1">
      <alignment vertical="center" wrapText="1"/>
    </xf>
    <xf numFmtId="49" fontId="0" fillId="15" borderId="0" xfId="0" applyNumberFormat="1" applyFont="1" applyFill="1" applyAlignment="1">
      <alignment horizontal="left" wrapText="1"/>
    </xf>
    <xf numFmtId="49" fontId="41" fillId="15" borderId="0" xfId="0" applyNumberFormat="1" applyFont="1" applyFill="1" applyAlignment="1">
      <alignment horizontal="left" wrapText="1"/>
    </xf>
    <xf numFmtId="49" fontId="36" fillId="12" borderId="0" xfId="0" applyNumberFormat="1" applyFont="1" applyFill="1" applyAlignment="1">
      <alignment horizontal="left" vertical="center"/>
    </xf>
    <xf numFmtId="49" fontId="42" fillId="12" borderId="0" xfId="0" applyNumberFormat="1" applyFont="1" applyFill="1" applyAlignment="1">
      <alignment horizontal="left" vertical="center" wrapText="1"/>
    </xf>
    <xf numFmtId="49" fontId="26" fillId="0" borderId="0" xfId="0" applyNumberFormat="1" applyFont="1" applyAlignment="1"/>
    <xf numFmtId="49" fontId="42" fillId="0" borderId="0" xfId="0" applyNumberFormat="1" applyFont="1" applyAlignment="1">
      <alignment vertical="center"/>
    </xf>
    <xf numFmtId="0" fontId="32" fillId="0" borderId="32" xfId="0" applyFont="1" applyBorder="1" applyAlignment="1">
      <alignment horizontal="center" textRotation="90" wrapText="1"/>
    </xf>
    <xf numFmtId="0" fontId="0" fillId="0" borderId="32" xfId="0" applyBorder="1" applyAlignment="1">
      <alignment horizontal="center" vertical="center"/>
    </xf>
    <xf numFmtId="0" fontId="0" fillId="15" borderId="32" xfId="0" applyFill="1" applyBorder="1" applyAlignment="1">
      <alignment horizontal="center" vertical="center"/>
    </xf>
    <xf numFmtId="0" fontId="0" fillId="16" borderId="32" xfId="0" applyFill="1" applyBorder="1" applyAlignment="1">
      <alignment horizontal="center" vertical="center"/>
    </xf>
    <xf numFmtId="0" fontId="15" fillId="0" borderId="3" xfId="0" applyFont="1" applyBorder="1" applyAlignment="1">
      <alignment vertical="center" wrapText="1"/>
    </xf>
    <xf numFmtId="0" fontId="15" fillId="0" borderId="4" xfId="0" applyFont="1" applyBorder="1" applyAlignment="1">
      <alignment vertical="center" wrapText="1"/>
    </xf>
    <xf numFmtId="0" fontId="0" fillId="0" borderId="7" xfId="0" applyBorder="1"/>
    <xf numFmtId="1" fontId="31" fillId="8" borderId="34" xfId="4" applyNumberFormat="1" applyBorder="1" applyAlignment="1">
      <alignment horizontal="center" wrapText="1"/>
    </xf>
    <xf numFmtId="0" fontId="22" fillId="6" borderId="0" xfId="0" applyFont="1" applyFill="1" applyBorder="1" applyAlignment="1">
      <alignment horizontal="center" wrapText="1"/>
    </xf>
    <xf numFmtId="0" fontId="22" fillId="0" borderId="0" xfId="0" applyFont="1" applyBorder="1" applyAlignment="1">
      <alignment horizontal="center" wrapText="1"/>
    </xf>
    <xf numFmtId="16" fontId="22" fillId="0" borderId="0" xfId="0" applyNumberFormat="1" applyFont="1" applyBorder="1" applyAlignment="1">
      <alignment horizontal="center" wrapText="1"/>
    </xf>
    <xf numFmtId="0" fontId="24" fillId="0" borderId="0" xfId="0" applyFont="1" applyBorder="1" applyAlignment="1">
      <alignment horizontal="center" wrapText="1"/>
    </xf>
    <xf numFmtId="0" fontId="23" fillId="0" borderId="0" xfId="0" applyFont="1" applyBorder="1" applyAlignment="1">
      <alignment horizontal="center" wrapText="1"/>
    </xf>
    <xf numFmtId="9" fontId="23" fillId="0" borderId="2" xfId="3" applyFont="1" applyBorder="1" applyAlignment="1">
      <alignment horizontal="center" wrapText="1"/>
    </xf>
    <xf numFmtId="0" fontId="0" fillId="0" borderId="8" xfId="0" applyBorder="1"/>
    <xf numFmtId="9" fontId="0" fillId="0" borderId="7" xfId="3" applyFont="1" applyBorder="1" applyAlignment="1">
      <alignment horizontal="center"/>
    </xf>
    <xf numFmtId="0" fontId="1" fillId="11" borderId="0" xfId="7"/>
    <xf numFmtId="0" fontId="15" fillId="0" borderId="10" xfId="0" applyFont="1" applyBorder="1" applyAlignment="1">
      <alignment vertical="center" wrapText="1"/>
    </xf>
    <xf numFmtId="0" fontId="15" fillId="0" borderId="11" xfId="0" applyFont="1" applyBorder="1" applyAlignment="1">
      <alignment vertical="center" wrapText="1"/>
    </xf>
    <xf numFmtId="164" fontId="15" fillId="0" borderId="11" xfId="0" applyNumberFormat="1" applyFont="1" applyBorder="1" applyAlignment="1">
      <alignment horizontal="center" vertical="center" wrapText="1"/>
    </xf>
    <xf numFmtId="9" fontId="15" fillId="0" borderId="11" xfId="0" applyNumberFormat="1" applyFont="1" applyBorder="1" applyAlignment="1">
      <alignment horizontal="center" vertical="center" wrapText="1"/>
    </xf>
    <xf numFmtId="44" fontId="28" fillId="0" borderId="11" xfId="0" applyNumberFormat="1" applyFont="1" applyBorder="1" applyAlignment="1">
      <alignment vertical="center" wrapText="1"/>
    </xf>
    <xf numFmtId="0" fontId="15" fillId="0" borderId="20" xfId="0" applyFont="1" applyBorder="1" applyAlignment="1">
      <alignment horizontal="center" vertical="center"/>
    </xf>
    <xf numFmtId="44" fontId="15" fillId="0" borderId="4" xfId="0" applyNumberFormat="1" applyFont="1" applyBorder="1" applyAlignment="1">
      <alignment vertical="center"/>
    </xf>
    <xf numFmtId="44" fontId="15" fillId="0" borderId="13" xfId="0" applyNumberFormat="1" applyFont="1" applyBorder="1" applyAlignment="1">
      <alignment vertical="center"/>
    </xf>
    <xf numFmtId="164" fontId="15" fillId="0" borderId="13" xfId="0" applyNumberFormat="1" applyFont="1" applyBorder="1" applyAlignment="1">
      <alignment horizontal="center" vertical="center"/>
    </xf>
    <xf numFmtId="9" fontId="15" fillId="0" borderId="13" xfId="0" applyNumberFormat="1" applyFont="1" applyBorder="1" applyAlignment="1">
      <alignment horizontal="center" vertical="center"/>
    </xf>
    <xf numFmtId="1" fontId="15" fillId="0" borderId="13" xfId="0" applyNumberFormat="1" applyFont="1" applyBorder="1" applyAlignment="1">
      <alignment horizontal="center" vertical="center"/>
    </xf>
    <xf numFmtId="1" fontId="15" fillId="0" borderId="13" xfId="0" applyNumberFormat="1" applyFont="1" applyBorder="1" applyAlignment="1">
      <alignment horizontal="left" vertical="center" wrapText="1"/>
    </xf>
    <xf numFmtId="1" fontId="11" fillId="0" borderId="13" xfId="0" applyNumberFormat="1" applyFont="1" applyBorder="1" applyAlignment="1">
      <alignment horizontal="left" vertical="center" wrapText="1"/>
    </xf>
    <xf numFmtId="1" fontId="15" fillId="0" borderId="13" xfId="0" applyNumberFormat="1" applyFont="1" applyBorder="1" applyAlignment="1">
      <alignment horizontal="center" vertical="center" wrapText="1"/>
    </xf>
    <xf numFmtId="1" fontId="34" fillId="8" borderId="19" xfId="4" applyNumberFormat="1" applyFont="1" applyAlignment="1" applyProtection="1">
      <alignment horizontal="center" vertical="center" wrapText="1"/>
      <protection locked="0"/>
    </xf>
    <xf numFmtId="0" fontId="15" fillId="0" borderId="13" xfId="0" applyFont="1" applyBorder="1" applyAlignment="1" applyProtection="1">
      <alignment horizontal="center" vertical="center"/>
      <protection locked="0"/>
    </xf>
    <xf numFmtId="0" fontId="15" fillId="0" borderId="13" xfId="0" applyFont="1" applyBorder="1" applyAlignment="1">
      <alignment horizontal="center" vertical="center"/>
    </xf>
    <xf numFmtId="0" fontId="17" fillId="0" borderId="13" xfId="0" applyFont="1" applyBorder="1" applyAlignment="1">
      <alignment horizontal="center" vertical="center"/>
    </xf>
    <xf numFmtId="0" fontId="12" fillId="0" borderId="13" xfId="0" applyFont="1" applyBorder="1" applyAlignment="1" applyProtection="1">
      <alignment horizontal="center" vertical="center"/>
      <protection locked="0"/>
    </xf>
    <xf numFmtId="0" fontId="12" fillId="0" borderId="13" xfId="0" applyFont="1" applyBorder="1" applyAlignment="1">
      <alignment vertical="center"/>
    </xf>
    <xf numFmtId="9" fontId="12" fillId="0" borderId="14" xfId="3" applyFont="1" applyBorder="1" applyAlignment="1">
      <alignment horizontal="center" vertical="center"/>
    </xf>
    <xf numFmtId="0" fontId="15" fillId="3" borderId="3"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3" xfId="0" applyFont="1" applyFill="1" applyBorder="1" applyAlignment="1">
      <alignment vertical="center"/>
    </xf>
    <xf numFmtId="0" fontId="16" fillId="4" borderId="3" xfId="0" applyFont="1" applyFill="1" applyBorder="1" applyAlignment="1">
      <alignment horizontal="center" vertical="center"/>
    </xf>
    <xf numFmtId="0" fontId="15" fillId="3" borderId="3" xfId="0" applyFont="1" applyFill="1" applyBorder="1" applyAlignment="1">
      <alignment vertical="center"/>
    </xf>
    <xf numFmtId="164" fontId="15" fillId="2" borderId="3" xfId="0" applyNumberFormat="1" applyFont="1" applyFill="1" applyBorder="1" applyAlignment="1">
      <alignment vertical="center"/>
    </xf>
    <xf numFmtId="164" fontId="15" fillId="2" borderId="5" xfId="0" applyNumberFormat="1" applyFont="1" applyFill="1" applyBorder="1" applyAlignment="1">
      <alignment vertical="center"/>
    </xf>
    <xf numFmtId="164" fontId="14" fillId="2" borderId="0" xfId="0" applyNumberFormat="1" applyFont="1" applyFill="1" applyAlignment="1">
      <alignment vertical="center"/>
    </xf>
    <xf numFmtId="0" fontId="12" fillId="0" borderId="0" xfId="0" applyFont="1" applyAlignment="1">
      <alignment vertical="center"/>
    </xf>
    <xf numFmtId="44" fontId="44" fillId="0" borderId="13" xfId="0" applyNumberFormat="1" applyFont="1" applyBorder="1" applyAlignment="1">
      <alignment vertical="center"/>
    </xf>
    <xf numFmtId="44" fontId="44" fillId="0" borderId="4" xfId="0" applyNumberFormat="1" applyFont="1" applyBorder="1" applyAlignment="1">
      <alignment vertical="center"/>
    </xf>
    <xf numFmtId="1" fontId="15" fillId="0" borderId="11" xfId="0" applyNumberFormat="1" applyFont="1" applyBorder="1" applyAlignment="1">
      <alignment horizontal="center" vertical="center" wrapText="1"/>
    </xf>
    <xf numFmtId="0" fontId="15" fillId="9" borderId="35" xfId="0" applyFont="1" applyFill="1" applyBorder="1" applyAlignment="1">
      <alignment horizontal="center" vertical="center"/>
    </xf>
    <xf numFmtId="0" fontId="15" fillId="0" borderId="35" xfId="0" applyFont="1" applyBorder="1" applyAlignment="1">
      <alignment horizontal="center" vertical="center"/>
    </xf>
    <xf numFmtId="0" fontId="15" fillId="9" borderId="3" xfId="0" applyFont="1" applyFill="1" applyBorder="1" applyAlignment="1">
      <alignment vertical="center" wrapText="1"/>
    </xf>
    <xf numFmtId="0" fontId="15" fillId="9" borderId="4" xfId="0" applyFont="1" applyFill="1" applyBorder="1" applyAlignment="1">
      <alignment vertical="center" wrapText="1"/>
    </xf>
    <xf numFmtId="0" fontId="4" fillId="0" borderId="36" xfId="0" applyFont="1" applyBorder="1" applyAlignment="1">
      <alignment horizontal="center"/>
    </xf>
    <xf numFmtId="0" fontId="4" fillId="0" borderId="37" xfId="0" applyFont="1" applyBorder="1"/>
    <xf numFmtId="0" fontId="15" fillId="0" borderId="38" xfId="0" applyFont="1" applyBorder="1" applyAlignment="1">
      <alignment horizontal="center" vertical="center"/>
    </xf>
    <xf numFmtId="0" fontId="15" fillId="0" borderId="39" xfId="0" applyFont="1" applyBorder="1"/>
    <xf numFmtId="0" fontId="15" fillId="0" borderId="40" xfId="0" applyFont="1" applyBorder="1" applyAlignment="1">
      <alignment vertical="center" wrapText="1"/>
    </xf>
    <xf numFmtId="0" fontId="22" fillId="0" borderId="0" xfId="0" applyFont="1" applyAlignment="1">
      <alignment horizontal="left" vertical="center" wrapText="1"/>
    </xf>
    <xf numFmtId="0" fontId="30" fillId="0" borderId="0" xfId="0" applyFont="1" applyAlignment="1">
      <alignment horizontal="left" vertical="center" wrapText="1"/>
    </xf>
    <xf numFmtId="44" fontId="22" fillId="0" borderId="0" xfId="0" applyNumberFormat="1" applyFont="1" applyAlignment="1">
      <alignment horizontal="left" vertical="center" wrapText="1"/>
    </xf>
    <xf numFmtId="164" fontId="22" fillId="0" borderId="0" xfId="0" applyNumberFormat="1" applyFont="1" applyAlignment="1">
      <alignment horizontal="center" vertical="center" wrapText="1"/>
    </xf>
    <xf numFmtId="9" fontId="22" fillId="0" borderId="0" xfId="3" applyFont="1" applyAlignment="1">
      <alignment horizontal="center" vertical="center" wrapText="1"/>
    </xf>
    <xf numFmtId="44" fontId="27" fillId="0" borderId="0" xfId="0" applyNumberFormat="1" applyFont="1" applyAlignment="1">
      <alignment horizontal="left" vertical="center" wrapText="1"/>
    </xf>
    <xf numFmtId="44" fontId="16" fillId="0" borderId="0" xfId="0" applyNumberFormat="1" applyFont="1" applyAlignment="1">
      <alignment horizontal="left" vertical="center" wrapText="1"/>
    </xf>
    <xf numFmtId="1" fontId="16" fillId="0" borderId="0" xfId="0" applyNumberFormat="1" applyFont="1" applyAlignment="1">
      <alignment horizontal="center" vertical="center" wrapText="1"/>
    </xf>
    <xf numFmtId="1" fontId="22" fillId="0" borderId="26"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25" fillId="0" borderId="21" xfId="0" applyFont="1" applyBorder="1" applyAlignment="1">
      <alignment horizontal="center" vertical="center" wrapText="1"/>
    </xf>
    <xf numFmtId="9" fontId="23" fillId="0" borderId="27" xfId="3" applyFont="1" applyBorder="1" applyAlignment="1">
      <alignment horizontal="center" vertical="center" wrapText="1"/>
    </xf>
    <xf numFmtId="164" fontId="22" fillId="5" borderId="27" xfId="2" applyNumberFormat="1" applyFont="1" applyFill="1" applyBorder="1" applyAlignment="1">
      <alignment vertical="center" wrapText="1"/>
    </xf>
    <xf numFmtId="164" fontId="22" fillId="5" borderId="0" xfId="2" applyNumberFormat="1" applyFont="1" applyFill="1" applyAlignment="1">
      <alignment vertical="center" wrapText="1"/>
    </xf>
    <xf numFmtId="44" fontId="45" fillId="0" borderId="16" xfId="0" applyNumberFormat="1" applyFont="1" applyBorder="1"/>
    <xf numFmtId="0" fontId="6" fillId="0" borderId="16" xfId="0" applyFont="1" applyBorder="1" applyAlignment="1">
      <alignment horizontal="center"/>
    </xf>
    <xf numFmtId="44" fontId="12" fillId="0" borderId="16" xfId="0" applyNumberFormat="1" applyFont="1" applyBorder="1"/>
    <xf numFmtId="1" fontId="12" fillId="0" borderId="13" xfId="0" applyNumberFormat="1" applyFont="1" applyBorder="1" applyAlignment="1">
      <alignment horizontal="center" vertical="center" wrapText="1"/>
    </xf>
    <xf numFmtId="0" fontId="0" fillId="0" borderId="0" xfId="0" applyAlignment="1">
      <alignment horizontal="center" vertical="center"/>
    </xf>
    <xf numFmtId="0" fontId="22" fillId="0" borderId="0" xfId="0" applyFont="1" applyAlignment="1">
      <alignment horizontal="center" vertical="center" wrapText="1"/>
    </xf>
    <xf numFmtId="0" fontId="22"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4" fillId="0" borderId="16" xfId="0" applyFont="1" applyBorder="1" applyAlignment="1">
      <alignment horizontal="center" vertical="center"/>
    </xf>
    <xf numFmtId="0" fontId="0" fillId="0" borderId="0" xfId="0" applyBorder="1" applyAlignment="1">
      <alignment horizontal="left" wrapText="1"/>
    </xf>
    <xf numFmtId="0" fontId="4" fillId="18" borderId="41" xfId="0" applyFont="1" applyFill="1" applyBorder="1" applyAlignment="1">
      <alignment wrapText="1"/>
    </xf>
    <xf numFmtId="0" fontId="10" fillId="0" borderId="42" xfId="0" applyFont="1" applyBorder="1" applyAlignment="1">
      <alignment wrapText="1"/>
    </xf>
    <xf numFmtId="0" fontId="13" fillId="18" borderId="43" xfId="0" applyFont="1" applyFill="1" applyBorder="1" applyAlignment="1">
      <alignment wrapText="1"/>
    </xf>
    <xf numFmtId="0" fontId="4" fillId="7" borderId="44" xfId="0" applyFont="1" applyFill="1" applyBorder="1" applyAlignment="1">
      <alignment wrapText="1"/>
    </xf>
    <xf numFmtId="0" fontId="15" fillId="0" borderId="45" xfId="0" applyFont="1" applyBorder="1" applyAlignment="1">
      <alignment vertical="center" wrapText="1"/>
    </xf>
    <xf numFmtId="44" fontId="15" fillId="0" borderId="46" xfId="0" applyNumberFormat="1" applyFont="1" applyBorder="1" applyAlignment="1">
      <alignment vertical="center"/>
    </xf>
    <xf numFmtId="0" fontId="15" fillId="0" borderId="47" xfId="0" applyFont="1" applyBorder="1" applyAlignment="1">
      <alignment vertical="center" wrapText="1"/>
    </xf>
    <xf numFmtId="44" fontId="15" fillId="0" borderId="48" xfId="0" applyNumberFormat="1" applyFont="1" applyBorder="1" applyAlignment="1">
      <alignment vertical="center"/>
    </xf>
    <xf numFmtId="0" fontId="15" fillId="0" borderId="49" xfId="0" applyFont="1" applyBorder="1" applyAlignment="1">
      <alignment vertical="center" wrapText="1"/>
    </xf>
    <xf numFmtId="44" fontId="15" fillId="0" borderId="45" xfId="0" applyNumberFormat="1" applyFont="1" applyBorder="1" applyAlignment="1">
      <alignment vertical="center"/>
    </xf>
    <xf numFmtId="0" fontId="30" fillId="19" borderId="0" xfId="0" applyFont="1" applyFill="1" applyAlignment="1">
      <alignment horizontal="left" vertical="center" wrapText="1"/>
    </xf>
    <xf numFmtId="0" fontId="22" fillId="19" borderId="8" xfId="0" applyFont="1" applyFill="1" applyBorder="1" applyAlignment="1">
      <alignment horizontal="left" wrapText="1"/>
    </xf>
    <xf numFmtId="0" fontId="43" fillId="17" borderId="26" xfId="0" applyFont="1" applyFill="1" applyBorder="1" applyAlignment="1">
      <alignment horizontal="center" vertical="center" wrapText="1"/>
    </xf>
    <xf numFmtId="0" fontId="26" fillId="17" borderId="21" xfId="0" applyFont="1" applyFill="1" applyBorder="1" applyAlignment="1">
      <alignment horizontal="center" vertical="center" wrapText="1"/>
    </xf>
    <xf numFmtId="1" fontId="26" fillId="6" borderId="9" xfId="0" applyNumberFormat="1" applyFont="1" applyFill="1" applyBorder="1" applyAlignment="1">
      <alignment horizontal="center" vertical="center" wrapText="1"/>
    </xf>
    <xf numFmtId="0" fontId="26" fillId="6" borderId="8" xfId="0" applyFont="1" applyFill="1" applyBorder="1" applyAlignment="1">
      <alignment horizontal="center" vertical="center" wrapText="1"/>
    </xf>
    <xf numFmtId="0" fontId="43" fillId="17" borderId="28" xfId="0" applyFont="1" applyFill="1" applyBorder="1" applyAlignment="1">
      <alignment horizontal="center" vertical="center" wrapText="1"/>
    </xf>
    <xf numFmtId="0" fontId="26" fillId="17" borderId="33" xfId="0" applyFont="1" applyFill="1" applyBorder="1" applyAlignment="1">
      <alignment horizontal="center" vertical="center" wrapText="1"/>
    </xf>
    <xf numFmtId="0" fontId="0" fillId="0" borderId="18" xfId="0" applyBorder="1" applyAlignment="1">
      <alignment horizontal="left" wrapText="1"/>
    </xf>
    <xf numFmtId="0" fontId="26" fillId="0" borderId="21" xfId="0" applyFont="1" applyBorder="1" applyAlignment="1">
      <alignment horizontal="center" vertical="center" wrapText="1"/>
    </xf>
    <xf numFmtId="16" fontId="26" fillId="0" borderId="21" xfId="0" applyNumberFormat="1" applyFont="1" applyBorder="1" applyAlignment="1">
      <alignment horizontal="center" vertical="center" wrapText="1"/>
    </xf>
    <xf numFmtId="0" fontId="23" fillId="0" borderId="21" xfId="0" applyFont="1" applyBorder="1" applyAlignment="1">
      <alignment horizontal="center" vertical="center" wrapText="1"/>
    </xf>
    <xf numFmtId="1" fontId="22" fillId="0" borderId="21" xfId="0" applyNumberFormat="1" applyFont="1" applyBorder="1" applyAlignment="1">
      <alignment horizontal="center" vertical="center" wrapText="1"/>
    </xf>
    <xf numFmtId="0" fontId="0" fillId="0" borderId="21" xfId="0" applyBorder="1" applyAlignment="1">
      <alignment horizontal="center" vertical="center" wrapText="1"/>
    </xf>
    <xf numFmtId="49" fontId="30" fillId="0" borderId="0" xfId="0" applyNumberFormat="1" applyFont="1" applyAlignment="1">
      <alignment vertical="center" wrapText="1"/>
    </xf>
    <xf numFmtId="0" fontId="30" fillId="0" borderId="0" xfId="0" applyFont="1" applyAlignment="1">
      <alignment vertical="center" wrapText="1"/>
    </xf>
    <xf numFmtId="49" fontId="26" fillId="0" borderId="0" xfId="0" applyNumberFormat="1" applyFont="1" applyAlignment="1">
      <alignment vertical="center" wrapText="1"/>
    </xf>
    <xf numFmtId="0" fontId="26" fillId="0" borderId="0" xfId="0" applyFont="1" applyAlignment="1">
      <alignment vertical="center" wrapText="1"/>
    </xf>
    <xf numFmtId="0" fontId="0" fillId="0" borderId="0" xfId="0" applyAlignment="1">
      <alignment vertical="center" wrapText="1"/>
    </xf>
    <xf numFmtId="49" fontId="0" fillId="12" borderId="0" xfId="0" applyNumberFormat="1" applyFill="1" applyAlignment="1">
      <alignment vertical="center" wrapText="1"/>
    </xf>
    <xf numFmtId="49" fontId="0" fillId="13" borderId="0" xfId="0" applyNumberFormat="1" applyFont="1" applyFill="1" applyAlignment="1">
      <alignment vertical="center" wrapText="1"/>
    </xf>
    <xf numFmtId="0" fontId="0" fillId="13" borderId="0" xfId="0" applyFont="1" applyFill="1" applyAlignment="1">
      <alignment vertical="center" wrapText="1"/>
    </xf>
    <xf numFmtId="49" fontId="0" fillId="12" borderId="0" xfId="0" applyNumberFormat="1" applyFont="1" applyFill="1" applyAlignment="1">
      <alignment vertical="center" wrapText="1"/>
    </xf>
    <xf numFmtId="0" fontId="26" fillId="14" borderId="22" xfId="0" applyFont="1" applyFill="1" applyBorder="1" applyAlignment="1">
      <alignment vertical="center" wrapText="1"/>
    </xf>
    <xf numFmtId="0" fontId="0" fillId="14" borderId="0" xfId="0" applyFont="1" applyFill="1" applyBorder="1" applyAlignment="1">
      <alignment vertical="center"/>
    </xf>
    <xf numFmtId="49" fontId="0" fillId="12" borderId="0" xfId="0" applyNumberFormat="1" applyFont="1" applyFill="1" applyAlignment="1">
      <alignment vertical="top" wrapText="1"/>
    </xf>
    <xf numFmtId="0" fontId="0" fillId="14" borderId="0" xfId="0" applyFont="1" applyFill="1" applyBorder="1" applyAlignment="1">
      <alignment vertical="top" wrapText="1"/>
    </xf>
    <xf numFmtId="49" fontId="26" fillId="12" borderId="0" xfId="0" applyNumberFormat="1" applyFont="1" applyFill="1" applyAlignment="1">
      <alignment vertical="center" wrapText="1"/>
    </xf>
    <xf numFmtId="0" fontId="0" fillId="0" borderId="0" xfId="0" applyAlignment="1">
      <alignment wrapText="1"/>
    </xf>
    <xf numFmtId="0" fontId="32" fillId="14" borderId="0" xfId="0" applyFont="1" applyFill="1" applyBorder="1" applyAlignment="1">
      <alignment vertical="top" wrapText="1"/>
    </xf>
    <xf numFmtId="0" fontId="30" fillId="14" borderId="22" xfId="0" applyFont="1" applyFill="1" applyBorder="1" applyAlignment="1">
      <alignment vertical="center" wrapText="1"/>
    </xf>
    <xf numFmtId="0" fontId="38" fillId="14" borderId="0" xfId="0" applyFont="1" applyFill="1" applyBorder="1" applyAlignment="1">
      <alignment vertical="center"/>
    </xf>
    <xf numFmtId="0" fontId="26" fillId="14" borderId="23" xfId="0" applyFont="1" applyFill="1" applyBorder="1" applyAlignment="1">
      <alignment vertical="top" wrapText="1"/>
    </xf>
    <xf numFmtId="0" fontId="0" fillId="14" borderId="24" xfId="0" applyFont="1" applyFill="1" applyBorder="1" applyAlignment="1">
      <alignment vertical="top"/>
    </xf>
    <xf numFmtId="0" fontId="39" fillId="14" borderId="26" xfId="0" applyFont="1" applyFill="1" applyBorder="1" applyAlignment="1">
      <alignment vertical="center" wrapText="1"/>
    </xf>
    <xf numFmtId="0" fontId="40" fillId="14" borderId="21" xfId="0" applyFont="1" applyFill="1" applyBorder="1" applyAlignment="1">
      <alignment vertical="center"/>
    </xf>
    <xf numFmtId="49" fontId="41" fillId="13" borderId="0" xfId="0" applyNumberFormat="1" applyFont="1" applyFill="1" applyAlignment="1">
      <alignment horizontal="left" wrapText="1"/>
    </xf>
    <xf numFmtId="49" fontId="26" fillId="12" borderId="0" xfId="0" applyNumberFormat="1" applyFont="1" applyFill="1" applyAlignment="1">
      <alignment horizontal="left" wrapText="1"/>
    </xf>
    <xf numFmtId="0" fontId="0" fillId="0" borderId="0" xfId="0" applyAlignment="1">
      <alignment horizontal="left" wrapText="1"/>
    </xf>
    <xf numFmtId="49" fontId="0" fillId="13" borderId="0" xfId="0" applyNumberFormat="1" applyFont="1" applyFill="1" applyAlignment="1">
      <alignment vertical="top" wrapText="1"/>
    </xf>
    <xf numFmtId="0" fontId="0" fillId="13" borderId="0" xfId="0" applyFont="1" applyFill="1" applyAlignment="1">
      <alignment vertical="top" wrapText="1"/>
    </xf>
    <xf numFmtId="49" fontId="0" fillId="0" borderId="0" xfId="0" applyNumberFormat="1" applyFont="1" applyAlignment="1">
      <alignment vertical="top" wrapText="1"/>
    </xf>
    <xf numFmtId="0" fontId="0" fillId="13" borderId="28" xfId="0" applyFont="1" applyFill="1" applyBorder="1" applyAlignment="1">
      <alignment vertical="center" wrapText="1"/>
    </xf>
    <xf numFmtId="0" fontId="0" fillId="13" borderId="29" xfId="0" applyFont="1" applyFill="1" applyBorder="1" applyAlignment="1">
      <alignment wrapText="1"/>
    </xf>
    <xf numFmtId="49" fontId="0" fillId="13" borderId="0" xfId="0" applyNumberFormat="1" applyFont="1" applyFill="1" applyAlignment="1">
      <alignment horizontal="left" wrapText="1"/>
    </xf>
    <xf numFmtId="0" fontId="0" fillId="0" borderId="0" xfId="0" applyFont="1" applyAlignment="1">
      <alignment vertical="top" wrapText="1"/>
    </xf>
    <xf numFmtId="49" fontId="26" fillId="13" borderId="0" xfId="0" applyNumberFormat="1" applyFont="1" applyFill="1" applyAlignment="1">
      <alignment horizontal="left" wrapText="1"/>
    </xf>
  </cellXfs>
  <cellStyles count="8">
    <cellStyle name="20 % - Akzent3" xfId="7" builtinId="38"/>
    <cellStyle name="20 % - Akzent3 2" xfId="6" xr:uid="{00000000-0005-0000-0000-000001000000}"/>
    <cellStyle name="Eingabe" xfId="4" builtinId="20"/>
    <cellStyle name="Komma" xfId="1" builtinId="3"/>
    <cellStyle name="Prozent" xfId="3" builtinId="5"/>
    <cellStyle name="Standard" xfId="0" builtinId="0"/>
    <cellStyle name="Standard 2" xfId="5" xr:uid="{00000000-0005-0000-0000-000006000000}"/>
    <cellStyle name="Währung" xfId="2" builtinId="4"/>
  </cellStyles>
  <dxfs count="146">
    <dxf>
      <font>
        <b val="0"/>
        <i val="0"/>
        <strike val="0"/>
        <condense val="0"/>
        <extend val="0"/>
        <outline val="0"/>
        <shadow val="0"/>
        <u val="none"/>
        <vertAlign val="baseline"/>
        <sz val="11"/>
        <color rgb="FF000000"/>
        <name val="Calibri"/>
        <family val="2"/>
        <scheme val="minor"/>
      </font>
      <fill>
        <patternFill patternType="solid">
          <fgColor rgb="FF000000"/>
          <bgColor rgb="FFFFFF46"/>
        </patternFill>
      </fill>
    </dxf>
    <dxf>
      <font>
        <b val="0"/>
        <i val="0"/>
        <strike val="0"/>
        <condense val="0"/>
        <extend val="0"/>
        <outline val="0"/>
        <shadow val="0"/>
        <u val="none"/>
        <vertAlign val="baseline"/>
        <sz val="11"/>
        <color rgb="FF000000"/>
        <name val="Calibri"/>
        <scheme val="none"/>
      </font>
      <numFmt numFmtId="164" formatCode="_-* #,##0.00\ _€_-;\-* #,##0.00\ _€_-;_-* &quot;-&quot;??\ _€_-;_-@_-"/>
      <fill>
        <patternFill patternType="solid">
          <fgColor rgb="FF000000"/>
          <bgColor rgb="FFFFFF46"/>
        </patternFill>
      </fill>
    </dxf>
    <dxf>
      <font>
        <b val="0"/>
        <i val="0"/>
        <strike val="0"/>
        <condense val="0"/>
        <extend val="0"/>
        <outline val="0"/>
        <shadow val="0"/>
        <u val="none"/>
        <vertAlign val="baseline"/>
        <sz val="11"/>
        <color rgb="FF000000"/>
        <name val="Calibri"/>
        <family val="2"/>
        <scheme val="minor"/>
      </font>
      <numFmt numFmtId="164" formatCode="_-* #,##0.00\ _€_-;\-* #,##0.00\ _€_-;_-* &quot;-&quot;??\ _€_-;_-@_-"/>
      <fill>
        <patternFill patternType="solid">
          <fgColor rgb="FF000000"/>
          <bgColor rgb="FFFFFF46"/>
        </patternFill>
      </fill>
      <border diagonalUp="0" diagonalDown="0" outline="0">
        <left/>
        <right style="medium">
          <color indexed="64"/>
        </right>
        <top/>
        <bottom/>
      </border>
    </dxf>
    <dxf>
      <font>
        <b val="0"/>
        <i val="0"/>
        <strike val="0"/>
        <condense val="0"/>
        <extend val="0"/>
        <outline val="0"/>
        <shadow val="0"/>
        <u val="none"/>
        <vertAlign val="baseline"/>
        <sz val="11"/>
        <color rgb="FF000000"/>
        <name val="Calibri"/>
        <scheme val="minor"/>
      </font>
      <numFmt numFmtId="164" formatCode="_-* #,##0.00\ _€_-;\-* #,##0.00\ _€_-;_-* &quot;-&quot;??\ _€_-;_-@_-"/>
      <fill>
        <patternFill patternType="solid">
          <fgColor rgb="FF000000"/>
          <bgColor rgb="FFFFFF46"/>
        </patternFill>
      </fill>
    </dxf>
    <dxf>
      <font>
        <b val="0"/>
        <i val="0"/>
        <strike val="0"/>
        <condense val="0"/>
        <extend val="0"/>
        <outline val="0"/>
        <shadow val="0"/>
        <u val="none"/>
        <vertAlign val="baseline"/>
        <sz val="11"/>
        <color rgb="FF000000"/>
        <name val="Calibri"/>
        <family val="2"/>
        <scheme val="minor"/>
      </font>
      <numFmt numFmtId="164" formatCode="_-* #,##0.00\ _€_-;\-* #,##0.00\ _€_-;_-* &quot;-&quot;??\ _€_-;_-@_-"/>
      <fill>
        <patternFill patternType="solid">
          <fgColor rgb="FF000000"/>
          <bgColor rgb="FFFFFF46"/>
        </patternFill>
      </fill>
      <border diagonalUp="0" diagonalDown="0" outline="0">
        <left/>
        <right style="dotted">
          <color indexed="64"/>
        </right>
        <top/>
        <bottom style="dotted">
          <color indexed="64"/>
        </bottom>
      </border>
    </dxf>
    <dxf>
      <font>
        <b val="0"/>
        <i val="0"/>
        <strike val="0"/>
        <condense val="0"/>
        <extend val="0"/>
        <outline val="0"/>
        <shadow val="0"/>
        <u val="none"/>
        <vertAlign val="baseline"/>
        <sz val="11"/>
        <color rgb="FF000000"/>
        <name val="Calibri"/>
        <scheme val="minor"/>
      </font>
      <numFmt numFmtId="164" formatCode="_-* #,##0.00\ _€_-;\-* #,##0.00\ _€_-;_-* &quot;-&quot;??\ _€_-;_-@_-"/>
      <fill>
        <patternFill patternType="solid">
          <fgColor rgb="FF000000"/>
          <bgColor rgb="FFFFFF46"/>
        </patternFill>
      </fill>
    </dxf>
    <dxf>
      <font>
        <b val="0"/>
        <i val="0"/>
        <strike val="0"/>
        <condense val="0"/>
        <extend val="0"/>
        <outline val="0"/>
        <shadow val="0"/>
        <u val="none"/>
        <vertAlign val="baseline"/>
        <sz val="11"/>
        <color rgb="FF000000"/>
        <name val="Calibri"/>
        <family val="2"/>
        <scheme val="minor"/>
      </font>
      <numFmt numFmtId="164" formatCode="_-* #,##0.00\ _€_-;\-* #,##0.00\ _€_-;_-* &quot;-&quot;??\ _€_-;_-@_-"/>
      <fill>
        <patternFill patternType="solid">
          <fgColor rgb="FF000000"/>
          <bgColor rgb="FFFFFF46"/>
        </patternFill>
      </fill>
      <border diagonalUp="0" diagonalDown="0" outline="0">
        <left/>
        <right style="dotted">
          <color indexed="64"/>
        </right>
        <top/>
        <bottom style="dotted">
          <color indexed="64"/>
        </bottom>
      </border>
    </dxf>
    <dxf>
      <font>
        <b val="0"/>
        <i val="0"/>
        <strike val="0"/>
        <condense val="0"/>
        <extend val="0"/>
        <outline val="0"/>
        <shadow val="0"/>
        <u val="none"/>
        <vertAlign val="baseline"/>
        <sz val="11"/>
        <color rgb="FF000000"/>
        <name val="Calibri"/>
        <scheme val="minor"/>
      </font>
      <numFmt numFmtId="164" formatCode="_-* #,##0.00\ _€_-;\-* #,##0.00\ _€_-;_-* &quot;-&quot;??\ _€_-;_-@_-"/>
      <fill>
        <patternFill patternType="solid">
          <fgColor rgb="FF000000"/>
          <bgColor rgb="FFFFFF46"/>
        </patternFill>
      </fill>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family val="2"/>
        <scheme val="minor"/>
      </font>
      <numFmt numFmtId="164" formatCode="_-* #,##0.00\ _€_-;\-* #,##0.00\ _€_-;_-* &quot;-&quot;??\ _€_-;_-@_-"/>
      <fill>
        <patternFill patternType="solid">
          <fgColor rgb="FF000000"/>
          <bgColor rgb="FFFFFF46"/>
        </patternFill>
      </fill>
      <border diagonalUp="0" diagonalDown="0" outline="0">
        <left/>
        <right style="dotted">
          <color indexed="64"/>
        </right>
        <top/>
        <bottom style="dotted">
          <color indexed="64"/>
        </bottom>
      </border>
    </dxf>
    <dxf>
      <font>
        <b val="0"/>
        <i val="0"/>
        <strike val="0"/>
        <condense val="0"/>
        <extend val="0"/>
        <outline val="0"/>
        <shadow val="0"/>
        <u val="none"/>
        <vertAlign val="baseline"/>
        <sz val="11"/>
        <color rgb="FF000000"/>
        <name val="Calibri"/>
        <scheme val="minor"/>
      </font>
      <numFmt numFmtId="164" formatCode="_-* #,##0.00\ _€_-;\-* #,##0.00\ _€_-;_-* &quot;-&quot;??\ _€_-;_-@_-"/>
      <fill>
        <patternFill patternType="solid">
          <fgColor rgb="FF000000"/>
          <bgColor rgb="FFFFFF46"/>
        </patternFill>
      </fill>
    </dxf>
    <dxf>
      <font>
        <b val="0"/>
        <i val="0"/>
        <strike val="0"/>
        <condense val="0"/>
        <extend val="0"/>
        <outline val="0"/>
        <shadow val="0"/>
        <u val="none"/>
        <vertAlign val="baseline"/>
        <sz val="11"/>
        <color rgb="FF000000"/>
        <name val="Calibri"/>
        <family val="2"/>
        <scheme val="minor"/>
      </font>
      <numFmt numFmtId="164" formatCode="_-* #,##0.00\ _€_-;\-* #,##0.00\ _€_-;_-* &quot;-&quot;??\ _€_-;_-@_-"/>
      <fill>
        <patternFill patternType="solid">
          <fgColor rgb="FF000000"/>
          <bgColor rgb="FFFFFF46"/>
        </patternFill>
      </fill>
      <border diagonalUp="0" diagonalDown="0" outline="0">
        <left/>
        <right style="dotted">
          <color indexed="64"/>
        </right>
        <top/>
        <bottom style="dotted">
          <color indexed="64"/>
        </bottom>
      </border>
    </dxf>
    <dxf>
      <font>
        <b val="0"/>
        <i val="0"/>
        <strike val="0"/>
        <condense val="0"/>
        <extend val="0"/>
        <outline val="0"/>
        <shadow val="0"/>
        <u val="none"/>
        <vertAlign val="baseline"/>
        <sz val="11"/>
        <color rgb="FF000000"/>
        <name val="Calibri"/>
        <scheme val="minor"/>
      </font>
      <numFmt numFmtId="164" formatCode="_-* #,##0.00\ _€_-;\-* #,##0.00\ _€_-;_-* &quot;-&quot;??\ _€_-;_-@_-"/>
      <fill>
        <patternFill patternType="solid">
          <fgColor rgb="FF000000"/>
          <bgColor rgb="FFFFFF46"/>
        </patternFill>
      </fill>
    </dxf>
    <dxf>
      <font>
        <b val="0"/>
        <i val="0"/>
        <strike val="0"/>
        <condense val="0"/>
        <extend val="0"/>
        <outline val="0"/>
        <shadow val="0"/>
        <u val="none"/>
        <vertAlign val="baseline"/>
        <sz val="11"/>
        <color rgb="FF000000"/>
        <name val="Calibri"/>
        <family val="2"/>
        <scheme val="minor"/>
      </font>
      <fill>
        <patternFill patternType="solid">
          <fgColor rgb="FF000000"/>
          <bgColor rgb="FFFCD622"/>
        </patternFill>
      </fill>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numFmt numFmtId="0" formatCode="General"/>
      <fill>
        <patternFill patternType="solid">
          <fgColor rgb="FF000000"/>
          <bgColor rgb="FFFCD622"/>
        </patternFill>
      </fill>
    </dxf>
    <dxf>
      <font>
        <b val="0"/>
        <i val="0"/>
        <strike val="0"/>
        <condense val="0"/>
        <extend val="0"/>
        <outline val="0"/>
        <shadow val="0"/>
        <u val="none"/>
        <vertAlign val="baseline"/>
        <sz val="10"/>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0"/>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0"/>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0"/>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rgb="FFFCD622"/>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2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CD622"/>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22"/>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rgb="FFFCD622"/>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22"/>
        </patternFill>
      </fill>
      <alignment horizontal="center" textRotation="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rgb="FFFCD622"/>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scheme val="minor"/>
      </font>
      <fill>
        <patternFill patternType="solid">
          <fgColor rgb="FF000000"/>
          <bgColor rgb="FFFCD622"/>
        </patternFill>
      </fill>
      <alignment horizontal="center" textRotation="0" indent="0" justifyLastLine="0" shrinkToFit="0" readingOrder="0"/>
    </dxf>
    <dxf>
      <font>
        <b val="0"/>
        <i val="0"/>
        <strike val="0"/>
        <condense val="0"/>
        <extend val="0"/>
        <outline val="0"/>
        <shadow val="0"/>
        <u val="none"/>
        <vertAlign val="baseline"/>
        <sz val="12"/>
        <color rgb="FF000000"/>
        <name val="Calibri"/>
        <family val="2"/>
        <scheme val="minor"/>
      </font>
      <alignment horizontal="center" vertical="bottom" textRotation="0" wrapText="0" indent="0" justifyLastLine="0" shrinkToFit="0" readingOrder="0"/>
      <border diagonalUp="0" diagonalDown="0" outline="0">
        <left style="hair">
          <color indexed="64"/>
        </left>
        <right style="medium">
          <color indexed="64"/>
        </right>
        <top style="hair">
          <color indexed="64"/>
        </top>
        <bottom style="medium">
          <color indexed="64"/>
        </bottom>
      </border>
    </dxf>
    <dxf>
      <font>
        <b val="0"/>
        <i val="0"/>
        <strike val="0"/>
        <condense val="0"/>
        <extend val="0"/>
        <outline val="0"/>
        <shadow val="0"/>
        <u val="none"/>
        <vertAlign val="baseline"/>
        <sz val="12"/>
        <color rgb="FF000000"/>
        <name val="Calibri"/>
        <scheme val="minor"/>
      </font>
      <numFmt numFmtId="13" formatCode="0%"/>
      <alignment horizontal="center" textRotation="0" indent="0" justifyLastLine="0" shrinkToFit="0" readingOrder="0"/>
      <border diagonalUp="0" diagonalDown="0">
        <left style="hair">
          <color indexed="64"/>
        </left>
        <right style="medium">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rgb="FF000000"/>
        <name val="Calibri"/>
        <family val="2"/>
        <scheme val="minor"/>
      </font>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2"/>
        <color rgb="FF000000"/>
        <name val="Calibri"/>
        <scheme val="minor"/>
      </font>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i val="0"/>
        <strike val="0"/>
        <condense val="0"/>
        <extend val="0"/>
        <outline val="0"/>
        <shadow val="0"/>
        <u val="none"/>
        <vertAlign val="baseline"/>
        <sz val="11"/>
        <color rgb="FFA6A6A6"/>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i val="0"/>
        <strike val="0"/>
        <condense val="0"/>
        <extend val="0"/>
        <outline val="0"/>
        <shadow val="0"/>
        <u val="none"/>
        <vertAlign val="baseline"/>
        <sz val="11"/>
        <color rgb="FFA6A6A6"/>
        <name val="Calibri"/>
        <scheme val="minor"/>
      </font>
      <numFmt numFmtId="0" formatCode="Genera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alignment horizont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alignment horizont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alignment horizont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alignment horizont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i val="0"/>
        <strike val="0"/>
        <condense val="0"/>
        <extend val="0"/>
        <outline val="0"/>
        <shadow val="0"/>
        <u val="none"/>
        <vertAlign val="baseline"/>
        <sz val="11"/>
        <color rgb="FFA6A6A6"/>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i val="0"/>
        <strike val="0"/>
        <condense val="0"/>
        <extend val="0"/>
        <outline val="0"/>
        <shadow val="0"/>
        <u val="none"/>
        <vertAlign val="baseline"/>
        <sz val="11"/>
        <color rgb="FFA6A6A6"/>
        <name val="Calibri"/>
        <scheme val="minor"/>
      </font>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scheme val="minor"/>
      </font>
      <alignment horizontal="center"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A6A6A6"/>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A6A6A6"/>
        <name val="Calibri"/>
        <scheme val="minor"/>
      </font>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scheme val="minor"/>
      </font>
      <alignment horizontal="center"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scheme val="minor"/>
      </font>
      <alignment horizontal="center"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scheme val="minor"/>
      </font>
      <alignment horizontal="center"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A6A6A6"/>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A6A6A6"/>
        <name val="Calibri"/>
        <scheme val="minor"/>
      </font>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scheme val="minor"/>
      </font>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scheme val="minor"/>
      </font>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scheme val="minor"/>
      </font>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scheme val="minor"/>
      </font>
      <numFmt numFmtId="34" formatCode="_-* #,##0.00\ &quot;€&quot;_-;\-* #,##0.00\ &quot;€&quot;_-;_-* &quot;-&quot;??\ &quot;€&quot;_-;_-@_-"/>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3F3F76"/>
        <name val="Arial"/>
        <family val="2"/>
        <scheme val="none"/>
      </font>
      <numFmt numFmtId="1" formatCode="0"/>
      <fill>
        <patternFill patternType="solid">
          <fgColor indexed="64"/>
          <bgColor rgb="FFFFCC99"/>
        </patternFill>
      </fill>
      <alignment horizontal="center" vertical="bottom" textRotation="0" wrapText="1" indent="0" justifyLastLine="0" shrinkToFit="0" readingOrder="0"/>
      <border diagonalUp="0" diagonalDown="0" outline="0">
        <left style="thin">
          <color rgb="FF7F7F7F"/>
        </left>
        <right style="thin">
          <color rgb="FF7F7F7F"/>
        </right>
        <top style="thin">
          <color rgb="FF7F7F7F"/>
        </top>
        <bottom style="thin">
          <color rgb="FF7F7F7F"/>
        </bottom>
      </border>
    </dxf>
    <dxf>
      <numFmt numFmtId="1" formatCode="0"/>
      <alignment horizontal="center" vertical="bottom" textRotation="0" wrapText="1" indent="0" justifyLastLine="0" shrinkToFit="0" readingOrder="0"/>
      <protection locked="0" hidden="0"/>
    </dxf>
    <dxf>
      <font>
        <b val="0"/>
        <i val="0"/>
        <strike val="0"/>
        <condense val="0"/>
        <extend val="0"/>
        <outline val="0"/>
        <shadow val="0"/>
        <u val="none"/>
        <vertAlign val="baseline"/>
        <sz val="11"/>
        <color rgb="FF000000"/>
        <name val="Calibri"/>
        <family val="2"/>
        <scheme val="minor"/>
      </font>
      <numFmt numFmtId="1" formatCode="0"/>
      <alignment horizontal="center" vertical="bottom" textRotation="0" wrapText="1"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numFmt numFmtId="1" formatCode="0"/>
      <alignment horizontal="center" vertical="bottom"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family val="2"/>
        <scheme val="minor"/>
      </font>
      <numFmt numFmtId="1" formatCode="0"/>
      <alignment horizontal="center" vertical="bottom" textRotation="0" wrapText="1"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numFmt numFmtId="1" formatCode="0"/>
      <alignment horizontal="center" vertical="bottom"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family val="2"/>
        <scheme val="minor"/>
      </font>
      <numFmt numFmtId="1" formatCode="0"/>
      <alignment horizontal="center" vertical="bottom" textRotation="0" wrapText="1"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numFmt numFmtId="1" formatCode="0"/>
      <alignment horizontal="center" vertical="bottom"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family val="2"/>
        <scheme val="minor"/>
      </font>
      <numFmt numFmtId="1" formatCode="0"/>
      <alignment horizontal="left" vertical="bottom" textRotation="0" wrapText="1"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numFmt numFmtId="1" formatCode="0"/>
      <alignment horizontal="left" vertical="bottom"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Calibri"/>
        <family val="2"/>
        <scheme val="minor"/>
      </font>
      <numFmt numFmtId="1" formatCode="0"/>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auto="1"/>
        <name val="Calibri"/>
        <scheme val="minor"/>
      </font>
      <numFmt numFmtId="1" formatCode="0"/>
      <alignment horizontal="center" textRotation="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Calibri"/>
        <family val="2"/>
        <scheme val="minor"/>
      </font>
      <numFmt numFmtId="1" formatCode="0"/>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auto="1"/>
        <name val="Calibri"/>
        <scheme val="minor"/>
      </font>
      <numFmt numFmtId="1" formatCode="0"/>
      <alignment horizontal="center" textRotation="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auto="1"/>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auto="1"/>
        <name val="Calibri"/>
        <scheme val="minor"/>
      </font>
      <numFmt numFmtId="34" formatCode="_-* #,##0.00\ &quot;€&quot;_-;\-* #,##0.00\ &quot;€&quot;_-;_-* &quot;-&quot;??\ &quot;€&quot;_-;_-@_-"/>
      <border diagonalUp="0" diagonalDown="0" outline="0">
        <left style="hair">
          <color indexed="64"/>
        </left>
        <right style="hair">
          <color indexed="64"/>
        </right>
        <top style="hair">
          <color indexed="64"/>
        </top>
        <bottom style="hair">
          <color indexed="64"/>
        </bottom>
      </border>
    </dxf>
    <dxf>
      <font>
        <b val="0"/>
        <i/>
        <strike val="0"/>
        <condense val="0"/>
        <extend val="0"/>
        <outline val="0"/>
        <shadow val="0"/>
        <u val="none"/>
        <vertAlign val="baseline"/>
        <sz val="12"/>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numFmt numFmtId="34" formatCode="_-* #,##0.00\ &quot;€&quot;_-;\-* #,##0.00\ &quot;€&quot;_-;_-* &quot;-&quot;??\ &quot;€&quot;_-;_-@_-"/>
      <border diagonalUp="0" diagonalDown="0">
        <left style="hair">
          <color indexed="64"/>
        </left>
        <right style="hair">
          <color indexed="64"/>
        </right>
        <top style="hair">
          <color indexed="64"/>
        </top>
        <bottom style="hair">
          <color indexed="64"/>
        </bottom>
        <vertical/>
        <horizontal/>
      </border>
    </dxf>
    <dxf>
      <font>
        <b val="0"/>
        <i/>
        <strike val="0"/>
        <condense val="0"/>
        <extend val="0"/>
        <outline val="0"/>
        <shadow val="0"/>
        <u val="none"/>
        <vertAlign val="baseline"/>
        <sz val="12"/>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strike val="0"/>
        <condense val="0"/>
        <extend val="0"/>
        <outline val="0"/>
        <shadow val="0"/>
        <u val="none"/>
        <vertAlign val="baseline"/>
        <sz val="11"/>
        <color rgb="FF000000"/>
        <name val="Calibri"/>
        <scheme val="minor"/>
      </font>
      <numFmt numFmtId="34" formatCode="_-* #,##0.00\ &quot;€&quot;_-;\-* #,##0.00\ &quot;€&quot;_-;_-* &quot;-&quot;??\ &quot;€&quot;_-;_-@_-"/>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numFmt numFmtId="13" formatCode="0%"/>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numFmt numFmtId="164" formatCode="_-* #,##0.00\ _€_-;\-* #,##0.00\ _€_-;_-* &quot;-&quot;??\ _€_-;_-@_-"/>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strike val="0"/>
        <condense val="0"/>
        <extend val="0"/>
        <outline val="0"/>
        <shadow val="0"/>
        <u val="none"/>
        <vertAlign val="baseline"/>
        <sz val="12"/>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numFmt numFmtId="34" formatCode="_-* #,##0.00\ &quot;€&quot;_-;\-* #,##0.00\ &quot;€&quot;_-;_-* &quot;-&quot;??\ &quot;€&quot;_-;_-@_-"/>
      <border diagonalUp="0" diagonalDown="0">
        <left style="hair">
          <color indexed="64"/>
        </left>
        <right style="hair">
          <color indexed="64"/>
        </right>
        <top style="hair">
          <color indexed="64"/>
        </top>
        <bottom style="hair">
          <color indexed="64"/>
        </bottom>
        <vertical/>
        <horizontal/>
      </border>
    </dxf>
    <dxf>
      <font>
        <b val="0"/>
        <i/>
        <strike val="0"/>
        <condense val="0"/>
        <extend val="0"/>
        <outline val="0"/>
        <shadow val="0"/>
        <u val="none"/>
        <vertAlign val="baseline"/>
        <sz val="12"/>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numFmt numFmtId="34" formatCode="_-* #,##0.00\ &quot;€&quot;_-;\-* #,##0.00\ &quot;€&quot;_-;_-* &quot;-&quot;??\ &quot;€&quot;_-;_-@_-"/>
      <border diagonalUp="0" diagonalDown="0">
        <left/>
        <right style="dotted">
          <color indexed="64"/>
        </right>
        <top/>
        <bottom/>
        <vertical/>
        <horizontal/>
      </border>
    </dxf>
    <dxf>
      <font>
        <b val="0"/>
        <i val="0"/>
        <strike val="0"/>
        <condense val="0"/>
        <extend val="0"/>
        <outline val="0"/>
        <shadow val="0"/>
        <u val="none"/>
        <vertAlign val="baseline"/>
        <sz val="11"/>
        <color rgb="FF000000"/>
        <name val="Calibri"/>
        <family val="2"/>
        <scheme val="minor"/>
      </font>
      <alignment horizontal="general" vertical="bottom" textRotation="0" wrapText="1"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alignment horizontal="general" vertical="bottom" textRotation="0" wrapText="1" indent="0" justifyLastLine="0" shrinkToFit="0" readingOrder="0"/>
      <border diagonalUp="0" diagonalDown="0">
        <left/>
        <right style="dotted">
          <color indexed="64"/>
        </right>
        <top/>
        <bottom/>
        <vertical/>
        <horizontal/>
      </border>
    </dxf>
    <dxf>
      <font>
        <b val="0"/>
        <i val="0"/>
        <strike val="0"/>
        <condense val="0"/>
        <extend val="0"/>
        <outline val="0"/>
        <shadow val="0"/>
        <u val="none"/>
        <vertAlign val="baseline"/>
        <sz val="11"/>
        <color rgb="FF000000"/>
        <name val="Calibri"/>
        <family val="2"/>
        <scheme val="minor"/>
      </font>
      <alignment horizontal="general" vertical="bottom" textRotation="0" wrapText="1"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alignment horizontal="general" vertical="bottom" textRotation="0" wrapText="1" indent="0" justifyLastLine="0" shrinkToFit="0" readingOrder="0"/>
      <border diagonalUp="0" diagonalDown="0" outline="0">
        <left/>
        <right style="dotted">
          <color indexed="64"/>
        </right>
        <top/>
        <bottom style="dotted">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alignment horizontal="center" vertical="center" textRotation="0" indent="0" justifyLastLine="0" shrinkToFit="0" readingOrder="0"/>
      <border diagonalUp="0" diagonalDown="0" outline="0">
        <left style="hair">
          <color indexed="64"/>
        </left>
        <right/>
        <top style="hair">
          <color indexed="64"/>
        </top>
        <bottom style="hair">
          <color indexed="64"/>
        </bottom>
      </border>
    </dxf>
    <dxf>
      <font>
        <b val="0"/>
        <i val="0"/>
        <strike val="0"/>
        <condense val="0"/>
        <extend val="0"/>
        <outline val="0"/>
        <shadow val="0"/>
        <u val="none"/>
        <vertAlign val="baseline"/>
        <sz val="11"/>
        <color rgb="FF000000"/>
        <name val="Calibri"/>
        <family val="2"/>
        <scheme val="minor"/>
      </font>
      <border diagonalUp="0" diagonalDown="0" outline="0">
        <left style="medium">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border diagonalUp="0" diagonalDown="0">
        <left style="medium">
          <color indexed="64"/>
        </left>
        <right style="hair">
          <color indexed="64"/>
        </right>
        <top style="hair">
          <color indexed="64"/>
        </top>
        <bottom style="hair">
          <color indexed="64"/>
        </bottom>
        <vertical style="hair">
          <color indexed="64"/>
        </vertical>
        <horizontal style="hair">
          <color indexed="64"/>
        </horizontal>
      </border>
    </dxf>
    <dxf>
      <border outline="0">
        <left style="medium">
          <color rgb="FF000000"/>
        </left>
        <right style="dotted">
          <color rgb="FF000000"/>
        </right>
      </border>
    </dxf>
    <dxf>
      <font>
        <b val="0"/>
        <i val="0"/>
        <strike val="0"/>
        <condense val="0"/>
        <extend val="0"/>
        <outline val="0"/>
        <shadow val="0"/>
        <u val="none"/>
        <vertAlign val="baseline"/>
        <sz val="11"/>
        <color rgb="FF000000"/>
        <name val="Calibri"/>
        <scheme val="none"/>
      </font>
      <fill>
        <patternFill patternType="solid">
          <fgColor rgb="FF000000"/>
          <bgColor rgb="FFFFFF46"/>
        </patternFill>
      </fill>
    </dxf>
    <dxf>
      <border outline="0">
        <bottom style="dotted">
          <color rgb="FF000000"/>
        </bottom>
      </border>
    </dxf>
    <dxf>
      <font>
        <b val="0"/>
        <i val="0"/>
        <strike val="0"/>
        <condense val="0"/>
        <extend val="0"/>
        <outline val="0"/>
        <shadow val="0"/>
        <u val="none"/>
        <vertAlign val="baseline"/>
        <sz val="9"/>
        <color rgb="FF000000"/>
        <name val="Calibri"/>
        <scheme val="minor"/>
      </font>
      <fill>
        <patternFill patternType="solid">
          <fgColor rgb="FF000000"/>
          <bgColor rgb="FFFFFF46"/>
        </patternFill>
      </fill>
      <alignment horizontal="center" vertical="center" textRotation="0" wrapText="1" indent="0" justifyLastLine="0" shrinkToFit="0" readingOrder="0"/>
      <border diagonalUp="0" diagonalDown="0" outline="0">
        <left style="dotted">
          <color indexed="64"/>
        </left>
        <right style="dotted">
          <color indexed="64"/>
        </right>
        <top/>
        <bottom/>
      </border>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C0E399"/>
      <color rgb="FFFCD6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mt00/B&#252;ro/Leader/Wilisch/LEADER%20ab%202023/LAGM/2024/PL%2025/2409%20%20Bewertungstabelle%20PL25%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Wilisch\LEADER%20ab%202023\Projekte\Projektliste%20F&#246;rderperiode%2024-27%20fortlaufe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wertung Projektideen PL2025"/>
      <sheetName val="Bewertungs-&amp; Auswahlkriterien"/>
      <sheetName val="Interessenkonflikte"/>
      <sheetName val="HT"/>
    </sheetNames>
    <sheetDataSet>
      <sheetData sheetId="0">
        <row r="4">
          <cell r="AB4"/>
          <cell r="AC4"/>
          <cell r="AD4"/>
          <cell r="AE4"/>
        </row>
        <row r="5">
          <cell r="AB5"/>
          <cell r="AC5"/>
          <cell r="AD5"/>
          <cell r="AE5"/>
        </row>
        <row r="6">
          <cell r="AB6"/>
          <cell r="AC6"/>
          <cell r="AD6"/>
          <cell r="AE6"/>
        </row>
        <row r="7">
          <cell r="AB7"/>
          <cell r="AC7"/>
          <cell r="AD7"/>
          <cell r="AE7"/>
        </row>
        <row r="8">
          <cell r="AB8"/>
          <cell r="AC8"/>
          <cell r="AD8"/>
          <cell r="AE8"/>
        </row>
        <row r="9">
          <cell r="AB9"/>
          <cell r="AC9"/>
          <cell r="AD9"/>
          <cell r="AE9"/>
        </row>
        <row r="10">
          <cell r="AB10"/>
          <cell r="AC10"/>
          <cell r="AD10"/>
          <cell r="AE10"/>
        </row>
        <row r="11">
          <cell r="AB11"/>
          <cell r="AC11"/>
          <cell r="AD11"/>
          <cell r="AE11"/>
        </row>
        <row r="12">
          <cell r="AB12"/>
          <cell r="AC12"/>
          <cell r="AD12"/>
          <cell r="AE12"/>
        </row>
        <row r="13">
          <cell r="AB13"/>
          <cell r="AC13"/>
          <cell r="AD13"/>
          <cell r="AE13"/>
        </row>
        <row r="14">
          <cell r="AB14"/>
          <cell r="AC14"/>
          <cell r="AD14"/>
          <cell r="AE14"/>
        </row>
        <row r="15">
          <cell r="AB15"/>
          <cell r="AC15"/>
          <cell r="AD15"/>
          <cell r="AE15"/>
        </row>
        <row r="16">
          <cell r="AB16"/>
          <cell r="AC16"/>
          <cell r="AD16"/>
          <cell r="AE16"/>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Tabelle1"/>
      <sheetName val="Projekte 24"/>
      <sheetName val="Adressen PL 24"/>
      <sheetName val="Projekte 25"/>
      <sheetName val="HT"/>
    </sheetNames>
    <sheetDataSet>
      <sheetData sheetId="0" refreshError="1"/>
      <sheetData sheetId="1" refreshError="1"/>
      <sheetData sheetId="2" refreshError="1"/>
      <sheetData sheetId="3" refreshError="1"/>
      <sheetData sheetId="4" refreshError="1"/>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L_242" displayName="PL_242" ref="A4:BJ14" totalsRowCount="1" headerRowDxfId="127" dataDxfId="125" headerRowBorderDxfId="126" tableBorderDxfId="124">
  <autoFilter ref="A4:BJ13" xr:uid="{00000000-0009-0000-0100-000001000000}"/>
  <sortState xmlns:xlrd2="http://schemas.microsoft.com/office/spreadsheetml/2017/richdata2" ref="A4:BI29">
    <sortCondition ref="A3:A29"/>
  </sortState>
  <tableColumns count="62">
    <tableColumn id="1" xr3:uid="{00000000-0010-0000-0000-000001000000}" name="lfd. Nr" totalsRowLabel="Ergebnis ohne Regionalmanagement" dataDxfId="123" totalsRowDxfId="122"/>
    <tableColumn id="2" xr3:uid="{00000000-0010-0000-0000-000002000000}" name="PL " dataDxfId="121" totalsRowDxfId="120"/>
    <tableColumn id="3" xr3:uid="{00000000-0010-0000-0000-000003000000}" name="Bezeichnung der Aktivität / des Projekts" dataDxfId="119" totalsRowDxfId="118"/>
    <tableColumn id="4" xr3:uid="{00000000-0010-0000-0000-000004000000}" name="Projektträger" dataDxfId="117" totalsRowDxfId="116"/>
    <tableColumn id="5" xr3:uid="{00000000-0010-0000-0000-000005000000}" name=" Gesamt-kosten " totalsRowFunction="custom" dataDxfId="115" totalsRowDxfId="114">
      <totalsRowFormula>SUBTOTAL(109,E5:E13)</totalsRowFormula>
    </tableColumn>
    <tableColumn id="6" xr3:uid="{00000000-0010-0000-0000-000006000000}" name="förderfähige Kosten " totalsRowFunction="custom" dataDxfId="113" totalsRowDxfId="112">
      <totalsRowFormula>SUBTOTAL(109,F5:F13)</totalsRowFormula>
    </tableColumn>
    <tableColumn id="7" xr3:uid="{00000000-0010-0000-0000-000007000000}" name=" Vorsteuer " dataDxfId="111" totalsRowDxfId="110"/>
    <tableColumn id="8" xr3:uid="{00000000-0010-0000-0000-000008000000}" name="Förderquote" dataDxfId="109" totalsRowDxfId="108"/>
    <tableColumn id="9" xr3:uid="{00000000-0010-0000-0000-000009000000}" name="Mgl. Fhöhe" totalsRowFunction="custom" dataDxfId="107" totalsRowDxfId="106">
      <totalsRowFormula>SUBTOTAL(109,I5:I13)</totalsRowFormula>
    </tableColumn>
    <tableColumn id="10" xr3:uid="{00000000-0010-0000-0000-00000A000000}" name=" beantragte  Fördermittel " totalsRowFunction="custom" dataDxfId="105" totalsRowDxfId="104">
      <totalsRowFormula>SUBTOTAL(109,J5:J13)</totalsRowFormula>
    </tableColumn>
    <tableColumn id="11" xr3:uid="{00000000-0010-0000-0000-00000B000000}" name=" private Kofi " totalsRowFunction="sum" dataDxfId="103" totalsRowDxfId="102"/>
    <tableColumn id="57" xr3:uid="{00000000-0010-0000-0000-000039000000}" name="Q1" dataDxfId="101" totalsRowDxfId="100"/>
    <tableColumn id="55" xr3:uid="{00000000-0010-0000-0000-000037000000}" name="Q2" dataDxfId="99" totalsRowDxfId="98"/>
    <tableColumn id="58" xr3:uid="{00000000-0010-0000-0000-00003A000000}" name="Bemerkung" dataDxfId="97" totalsRowDxfId="96"/>
    <tableColumn id="61" xr3:uid="{00000000-0010-0000-0000-00003D000000}" name="30. Jul. 26" dataDxfId="95" totalsRowDxfId="94"/>
    <tableColumn id="60" xr3:uid="{00000000-0010-0000-0000-00003C000000}" name="31. Jul. 26" totalsRowFunction="sum" dataDxfId="93" totalsRowDxfId="92"/>
    <tableColumn id="59" xr3:uid="{00000000-0010-0000-0000-00003B000000}" name="32. Jul. 26" totalsRowFunction="sum" dataDxfId="91" totalsRowDxfId="90"/>
    <tableColumn id="63" xr3:uid="{00000000-0010-0000-0000-00003F000000}" name="Erklärung zum Interessen-konflikt" dataDxfId="89" totalsRowDxfId="88" dataCellStyle="Eingabe"/>
    <tableColumn id="12" xr3:uid="{00000000-0010-0000-0000-00000C000000}" name="EZ 1: Stärkung des Natur-, Kultur- und Lebensraumes" dataDxfId="87" totalsRowDxfId="86"/>
    <tableColumn id="13" xr3:uid="{00000000-0010-0000-0000-00000D000000}" name="EZ 2: Partizipation &amp; demokratischer Grundsätze" dataDxfId="85" totalsRowDxfId="84"/>
    <tableColumn id="14" xr3:uid="{00000000-0010-0000-0000-00000E000000}" name="EZ 3: Innovationen und Modellvorhaben " dataDxfId="83" totalsRowDxfId="82"/>
    <tableColumn id="15" xr3:uid="{00000000-0010-0000-0000-00000F000000}" name="EZ 4: eine gleichwertige Lebensqualität" dataDxfId="81" totalsRowDxfId="80"/>
    <tableColumn id="16" xr3:uid="{00000000-0010-0000-0000-000010000000}" name="Entwicklungsziele" dataDxfId="79" totalsRowDxfId="78">
      <calculatedColumnFormula>SUM(PL_242[[#This Row],[EZ 1: Stärkung des Natur-, Kultur- und Lebensraumes]:[EZ 4: eine gleichwertige Lebensqualität]])</calculatedColumnFormula>
    </tableColumn>
    <tableColumn id="17" xr3:uid="{00000000-0010-0000-0000-000011000000}" name="Öffentlichkeit" dataDxfId="77" totalsRowDxfId="76"/>
    <tableColumn id="18" xr3:uid="{00000000-0010-0000-0000-000012000000}" name="Beteiligungsverfahren " dataDxfId="75" totalsRowDxfId="74"/>
    <tableColumn id="19" xr3:uid="{00000000-0010-0000-0000-000013000000}" name="Netzwerk/ARGE" dataDxfId="73" totalsRowDxfId="72"/>
    <tableColumn id="20" xr3:uid="{00000000-0010-0000-0000-000014000000}" name="Beteilgungsverfahren" dataDxfId="71" totalsRowDxfId="70">
      <calculatedColumnFormula>SUM(PL_242[[#This Row],[Öffentlichkeit]:[Netzwerk/ARGE]])</calculatedColumnFormula>
    </tableColumn>
    <tableColumn id="21" xr3:uid="{00000000-0010-0000-0000-000015000000}" name="Kooperationsprojekt" dataDxfId="69" totalsRowDxfId="68"/>
    <tableColumn id="22" xr3:uid="{00000000-0010-0000-0000-000016000000}" name="Summe Allg. Kriterien" dataDxfId="67" totalsRowDxfId="66">
      <calculatedColumnFormula>PL_242[[#This Row],[Kooperationsprojekt]]+PL_242[[#This Row],[Beteilgungsverfahren]]+PL_242[[#This Row],[Entwicklungsziele]]</calculatedColumnFormula>
    </tableColumn>
    <tableColumn id="23" xr3:uid="{00000000-0010-0000-0000-000017000000}" name="HF 1: Grund- versorgung und Lebensqualität " dataDxfId="65" totalsRowDxfId="64"/>
    <tableColumn id="24" xr3:uid="{00000000-0010-0000-0000-000018000000}" name="HF 2: Bildung und Qualifizierung " dataDxfId="63" totalsRowDxfId="62"/>
    <tableColumn id="25" xr3:uid="{00000000-0010-0000-0000-000019000000}" name="HF 3: Nachhaltiges Wirtschaften und regionale Kreisläufe" dataDxfId="61" totalsRowDxfId="60"/>
    <tableColumn id="26" xr3:uid="{00000000-0010-0000-0000-00001A000000}" name="HF 4:  Beteiligung und Identitäts-stiftung  " dataDxfId="59" totalsRowDxfId="58"/>
    <tableColumn id="27" xr3:uid="{00000000-0010-0000-0000-00001B000000}" name="Spez. Kriterien Gesamt" dataDxfId="57" totalsRowDxfId="56"/>
    <tableColumn id="28" xr3:uid="{00000000-0010-0000-0000-00001C000000}" name="Punkte Insgesamt" dataDxfId="55" totalsRowDxfId="54">
      <calculatedColumnFormula>PL_242[[#This Row],[Spez. Kriterien Gesamt]]+PL_242[[#This Row],[Summe Allg. Kriterien]]</calculatedColumnFormula>
    </tableColumn>
    <tableColumn id="54" xr3:uid="{00000000-0010-0000-0000-000036000000}" name="Leitprojekt &gt; 80 % (grün)  Mindestpunktzahl &gt; 50% (rot)" dataDxfId="53" totalsRowDxfId="52" dataCellStyle="Prozent">
      <calculatedColumnFormula>PL_242[[#This Row],[Punkte Insgesamt]]/65</calculatedColumnFormula>
    </tableColumn>
    <tableColumn id="29" xr3:uid="{00000000-0010-0000-0000-00001D000000}" name="HF 1. Grundver-sorgung und Lebensqualität " dataDxfId="51" totalsRowDxfId="50">
      <calculatedColumnFormula>SUM(PL_242[[#This Row],[Anpassung an den Klimawandel]:[Grundversorgung mit Waren und WTB]])</calculatedColumnFormula>
    </tableColumn>
    <tableColumn id="30" xr3:uid="{00000000-0010-0000-0000-00001E000000}" name="Anpassung an den Klimawandel" dataDxfId="49" totalsRowDxfId="48"/>
    <tableColumn id="31" xr3:uid="{00000000-0010-0000-0000-00001F000000}" name="Sicherung der Mobilität " dataDxfId="47" totalsRowDxfId="46"/>
    <tableColumn id="32" xr3:uid="{00000000-0010-0000-0000-000020000000}" name="medizinischer Versorgung &amp; barrierefreier Infrastrukturentwicklung  " dataDxfId="45" totalsRowDxfId="44"/>
    <tableColumn id="33" xr3:uid="{00000000-0010-0000-0000-000021000000}" name="Grundversorgung mit Waren und WTB" dataDxfId="43" totalsRowDxfId="42"/>
    <tableColumn id="39" xr3:uid="{00000000-0010-0000-0000-000027000000}" name="HF 2. Bildung und Qualifizierung " dataDxfId="41" totalsRowDxfId="40">
      <calculatedColumnFormula>SUM(PL_242[[#This Row],[nachhaltigen Bildungs- &amp; Informationsangeboten]:[Arbeitskräftesicherung &amp; Fort- und Weiterbildung]])</calculatedColumnFormula>
    </tableColumn>
    <tableColumn id="40" xr3:uid="{00000000-0010-0000-0000-000028000000}" name="nachhaltigen Bildungs- &amp; Informationsangeboten" dataDxfId="39" totalsRowDxfId="38"/>
    <tableColumn id="41" xr3:uid="{00000000-0010-0000-0000-000029000000}" name="Kampagnen zum Klima &amp; Demokratiegrundsätzen" dataDxfId="37" totalsRowDxfId="36"/>
    <tableColumn id="42" xr3:uid="{00000000-0010-0000-0000-00002A000000}" name="Beteiligungs-möglichkeiten" dataDxfId="35" totalsRowDxfId="34"/>
    <tableColumn id="43" xr3:uid="{00000000-0010-0000-0000-00002B000000}" name="Arbeitskräftesicherung &amp; Fort- und Weiterbildung" dataDxfId="33" totalsRowDxfId="32"/>
    <tableColumn id="34" xr3:uid="{00000000-0010-0000-0000-000022000000}" name="HF 3. Nachhaltiges Wirtschaften und regionale Kreisläufe" dataDxfId="31" totalsRowDxfId="30">
      <calculatedColumnFormula>SUM(PL_242[[#This Row],[Förderung nachhaltiger Tourismus- und Naherholungsangebote]:[Nutzung der historischen Bausubstanz]])</calculatedColumnFormula>
    </tableColumn>
    <tableColumn id="35" xr3:uid="{00000000-0010-0000-0000-000023000000}" name="Förderung nachhaltiger Tourismus- und Naherholungsangebote" dataDxfId="29" totalsRowDxfId="28"/>
    <tableColumn id="36" xr3:uid="{00000000-0010-0000-0000-000024000000}" name="Wirtschaftsförderung &amp; Existenzgründungsunterstützung" dataDxfId="27" totalsRowDxfId="26"/>
    <tableColumn id="37" xr3:uid="{00000000-0010-0000-0000-000025000000}" name="Vernetzung der Tourismusregion " dataDxfId="25" totalsRowDxfId="24"/>
    <tableColumn id="38" xr3:uid="{00000000-0010-0000-0000-000026000000}" name="Nutzung der historischen Bausubstanz" dataDxfId="23" totalsRowDxfId="22"/>
    <tableColumn id="44" xr3:uid="{00000000-0010-0000-0000-00002C000000}" name="HF 4. Beteiligung und Identitäts-stiftung" dataDxfId="21" totalsRowDxfId="20">
      <calculatedColumnFormula>SUM(PL_242[[#This Row],[Dorfgemeinschaften,  ehrenamtlichen Engagements,  Gemeinschaftssinns, demokratischen Kultur]:[Vielfalt des Kulturangebotes &amp; dazugehörige Infrastruktur]])</calculatedColumnFormula>
    </tableColumn>
    <tableColumn id="45" xr3:uid="{00000000-0010-0000-0000-00002D000000}" name="Dorfgemeinschaften,  ehrenamtlichen Engagements,  Gemeinschaftssinns, demokratischen Kultur" dataDxfId="19" totalsRowDxfId="18"/>
    <tableColumn id="46" xr3:uid="{00000000-0010-0000-0000-00002E000000}" name="Einrichtungen und Aktivitäten zur Förderung des ländlichen Lebens " dataDxfId="17" totalsRowDxfId="16"/>
    <tableColumn id="47" xr3:uid="{00000000-0010-0000-0000-00002F000000}" name="Vielfalt des Kulturangebotes &amp; dazugehörige Infrastruktur" dataDxfId="15" totalsRowDxfId="14"/>
    <tableColumn id="48" xr3:uid="{00000000-0010-0000-0000-000030000000}" name="Regional-mana-gement" dataDxfId="13" totalsRowDxfId="12"/>
    <tableColumn id="49" xr3:uid="{00000000-0010-0000-0000-000031000000}" name="HF 1: Grund- versorgung und Lebensqualität 2" totalsRowFunction="sum" dataDxfId="11" totalsRowDxfId="10">
      <calculatedColumnFormula>IF(PL_242[[#This Row],[HF 1. Grundver-sorgung und Lebensqualität ]]=1,PL_242[[#This Row],[Mgl. Fhöhe]],0)</calculatedColumnFormula>
    </tableColumn>
    <tableColumn id="51" xr3:uid="{00000000-0010-0000-0000-000033000000}" name="HF 2: Bildung und Qualifizierung3" totalsRowFunction="sum" dataDxfId="9" totalsRowDxfId="8">
      <calculatedColumnFormula>IF(PL_242[[#This Row],[HF 2. Bildung und Qualifizierung ]]=1,PL_242[[#This Row],[Mgl. Fhöhe]],0)</calculatedColumnFormula>
    </tableColumn>
    <tableColumn id="50" xr3:uid="{00000000-0010-0000-0000-000032000000}" name="HF 3: Nachhaltiges Wirtschaften und regionale Kreisläufe2" totalsRowFunction="sum" dataDxfId="7" totalsRowDxfId="6">
      <calculatedColumnFormula>IF(PL_242[[#This Row],[HF 3. Nachhaltiges Wirtschaften und regionale Kreisläufe]]=1,PL_242[[#This Row],[Mgl. Fhöhe]],0)</calculatedColumnFormula>
    </tableColumn>
    <tableColumn id="52" xr3:uid="{00000000-0010-0000-0000-000034000000}" name="HF 4:  Beteiligung und Identitäts-stiftung4" totalsRowFunction="sum" dataDxfId="5" totalsRowDxfId="4">
      <calculatedColumnFormula>IF(PL_242[[#This Row],[HF 4. Beteiligung und Identitäts-stiftung]]=1,PL_242[[#This Row],[Mgl. Fhöhe]],0)</calculatedColumnFormula>
    </tableColumn>
    <tableColumn id="53" xr3:uid="{00000000-0010-0000-0000-000035000000}" name=" Regional-management " totalsRowFunction="sum" dataDxfId="3" totalsRowDxfId="2"/>
    <tableColumn id="56" xr3:uid="{00000000-0010-0000-0000-000038000000}" name="Spalte1" dataDxfId="1" totalsRowDxfId="0">
      <calculatedColumnFormula>PL_242[[#This Row],[HF 1. Grundver-sorgung und Lebensqualität ]]+PL_242[[#This Row],[HF 3. Nachhaltiges Wirtschaften und regionale Kreisläufe]]+PL_242[[#This Row],[HF 2. Bildung und Qualifizierung ]]+PL_242[[#This Row],[HF 4. Beteiligung und Identitäts-stiftung]]+PL_242[[#This Row],[Regional-mana-gement]]</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dimension ref="A1:BP20"/>
  <sheetViews>
    <sheetView tabSelected="1" zoomScale="71" zoomScaleNormal="71" zoomScaleSheetLayoutView="85" workbookViewId="0">
      <pane xSplit="3" ySplit="4" topLeftCell="D5" activePane="bottomRight" state="frozen"/>
      <selection pane="topRight" activeCell="D1" sqref="D1"/>
      <selection pane="bottomLeft" activeCell="A5" sqref="A5"/>
      <selection pane="bottomRight" activeCell="D8" sqref="D8"/>
    </sheetView>
  </sheetViews>
  <sheetFormatPr baseColWidth="10" defaultRowHeight="15.6" outlineLevelCol="2" x14ac:dyDescent="0.3"/>
  <cols>
    <col min="1" max="1" width="4.09765625" customWidth="1"/>
    <col min="2" max="2" width="3.5" style="244" customWidth="1" outlineLevel="1"/>
    <col min="3" max="3" width="47.5" style="4" customWidth="1"/>
    <col min="4" max="4" width="27.8984375" style="4" customWidth="1"/>
    <col min="5" max="5" width="15.59765625" customWidth="1"/>
    <col min="6" max="6" width="15.59765625" customWidth="1" outlineLevel="1"/>
    <col min="7" max="7" width="6.8984375" customWidth="1" outlineLevel="1"/>
    <col min="8" max="8" width="7.3984375" customWidth="1" outlineLevel="1"/>
    <col min="9" max="9" width="15.59765625" style="38" customWidth="1"/>
    <col min="10" max="10" width="15.59765625" customWidth="1"/>
    <col min="11" max="11" width="15.59765625" style="12" customWidth="1" outlineLevel="2" collapsed="1"/>
    <col min="12" max="13" width="4.59765625" style="108" customWidth="1" outlineLevel="1"/>
    <col min="14" max="14" width="22.8984375" style="70" customWidth="1"/>
    <col min="15" max="15" width="6.69921875" style="3" customWidth="1" outlineLevel="1"/>
    <col min="16" max="16" width="5.69921875" style="3" hidden="1" customWidth="1" outlineLevel="1"/>
    <col min="17" max="17" width="5.09765625" style="3" hidden="1" customWidth="1" outlineLevel="1"/>
    <col min="18" max="18" width="11.59765625" style="3" customWidth="1"/>
    <col min="19" max="22" width="10.8984375" style="1" customWidth="1"/>
    <col min="23" max="23" width="3.69921875" style="1" customWidth="1" collapsed="1"/>
    <col min="24" max="26" width="8.8984375" style="1" customWidth="1"/>
    <col min="27" max="27" width="3.8984375" style="1" customWidth="1"/>
    <col min="28" max="28" width="7.8984375" style="1" customWidth="1"/>
    <col min="29" max="29" width="4.5" style="1" customWidth="1"/>
    <col min="30" max="32" width="11" style="1" customWidth="1"/>
    <col min="33" max="33" width="11.8984375" style="1" customWidth="1"/>
    <col min="34" max="34" width="3.59765625" customWidth="1" outlineLevel="1" collapsed="1"/>
    <col min="35" max="35" width="9.8984375" customWidth="1"/>
    <col min="36" max="36" width="19.19921875" style="2" customWidth="1"/>
    <col min="37" max="37" width="13.5" style="1" customWidth="1"/>
    <col min="38" max="41" width="8" hidden="1" customWidth="1" outlineLevel="1"/>
    <col min="42" max="42" width="12.3984375" customWidth="1" collapsed="1"/>
    <col min="43" max="46" width="11" hidden="1" customWidth="1" outlineLevel="1"/>
    <col min="47" max="47" width="13" style="1" customWidth="1" collapsed="1"/>
    <col min="48" max="51" width="8" hidden="1" customWidth="1" outlineLevel="1"/>
    <col min="52" max="52" width="12.19921875" style="1" customWidth="1" collapsed="1"/>
    <col min="53" max="55" width="8" hidden="1" customWidth="1" outlineLevel="1"/>
    <col min="56" max="56" width="8" customWidth="1" collapsed="1"/>
    <col min="57" max="60" width="16.09765625" hidden="1" customWidth="1" outlineLevel="1"/>
    <col min="61" max="61" width="15.09765625" hidden="1" customWidth="1" outlineLevel="1"/>
    <col min="62" max="62" width="19.5" hidden="1" customWidth="1" outlineLevel="1"/>
    <col min="63" max="63" width="15.3984375" customWidth="1" collapsed="1"/>
    <col min="64" max="67" width="15.3984375" hidden="1" customWidth="1"/>
    <col min="68" max="68" width="0" hidden="1" customWidth="1"/>
  </cols>
  <sheetData>
    <row r="1" spans="1:68" ht="33.75" customHeight="1" thickBot="1" x14ac:dyDescent="0.35">
      <c r="R1" s="264" t="s">
        <v>221</v>
      </c>
      <c r="S1" s="265"/>
      <c r="T1" s="265"/>
      <c r="U1" s="265"/>
      <c r="V1" s="265"/>
      <c r="W1" s="265"/>
      <c r="X1" s="265"/>
      <c r="Y1" s="265"/>
      <c r="Z1" s="265"/>
      <c r="AA1" s="265"/>
      <c r="AB1" s="265"/>
      <c r="AC1" s="265"/>
      <c r="AD1" s="265"/>
      <c r="AE1" s="265"/>
      <c r="AF1" s="265"/>
      <c r="AG1" s="265"/>
      <c r="AH1" s="181"/>
      <c r="AI1" s="181"/>
      <c r="AJ1" s="182"/>
      <c r="AK1" s="266" t="s">
        <v>220</v>
      </c>
      <c r="AL1" s="267"/>
      <c r="AM1" s="267"/>
      <c r="AN1" s="267"/>
      <c r="AO1" s="267"/>
      <c r="AP1" s="267"/>
      <c r="AQ1" s="267"/>
      <c r="AR1" s="267"/>
      <c r="AS1" s="267"/>
      <c r="AT1" s="267"/>
      <c r="AU1" s="267"/>
      <c r="AV1" s="267"/>
      <c r="AW1" s="267"/>
      <c r="AX1" s="267"/>
      <c r="AY1" s="267"/>
      <c r="AZ1" s="267"/>
      <c r="BA1" s="267"/>
      <c r="BB1" s="267"/>
      <c r="BC1" s="267"/>
      <c r="BD1" s="267"/>
      <c r="BE1" s="173"/>
    </row>
    <row r="2" spans="1:68" s="226" customFormat="1" ht="41.25" customHeight="1" thickBot="1" x14ac:dyDescent="0.35">
      <c r="B2" s="245"/>
      <c r="C2" s="260" t="s">
        <v>72</v>
      </c>
      <c r="E2" s="228"/>
      <c r="F2" s="228"/>
      <c r="G2" s="229"/>
      <c r="H2" s="230"/>
      <c r="I2" s="231"/>
      <c r="J2" s="228"/>
      <c r="K2" s="232"/>
      <c r="L2" s="233"/>
      <c r="M2" s="233"/>
      <c r="N2" s="227"/>
      <c r="O2" s="272" t="s">
        <v>243</v>
      </c>
      <c r="P2" s="273"/>
      <c r="Q2" s="273"/>
      <c r="R2" s="234"/>
      <c r="S2" s="269" t="s">
        <v>64</v>
      </c>
      <c r="T2" s="269"/>
      <c r="U2" s="269"/>
      <c r="V2" s="269"/>
      <c r="W2" s="269"/>
      <c r="X2" s="270" t="s">
        <v>63</v>
      </c>
      <c r="Y2" s="270"/>
      <c r="Z2" s="270"/>
      <c r="AA2" s="270"/>
      <c r="AB2" s="235"/>
      <c r="AC2" s="236"/>
      <c r="AD2" s="269" t="s">
        <v>62</v>
      </c>
      <c r="AE2" s="269"/>
      <c r="AF2" s="269"/>
      <c r="AG2" s="269"/>
      <c r="AH2" s="271" t="s">
        <v>0</v>
      </c>
      <c r="AI2" s="271"/>
      <c r="AJ2" s="237"/>
      <c r="AK2" s="262" t="s">
        <v>219</v>
      </c>
      <c r="AL2" s="263"/>
      <c r="AM2" s="263"/>
      <c r="AN2" s="263"/>
      <c r="AO2" s="263"/>
      <c r="AP2" s="263"/>
      <c r="AQ2" s="263"/>
      <c r="AR2" s="263"/>
      <c r="AS2" s="263"/>
      <c r="AT2" s="263"/>
      <c r="AU2" s="263"/>
      <c r="AV2" s="263"/>
      <c r="AW2" s="263"/>
      <c r="AX2" s="263"/>
      <c r="AY2" s="263"/>
      <c r="AZ2" s="263"/>
      <c r="BA2" s="263"/>
      <c r="BB2" s="263"/>
      <c r="BC2" s="263"/>
      <c r="BD2" s="263"/>
      <c r="BE2" s="238" t="s">
        <v>61</v>
      </c>
      <c r="BF2" s="239"/>
      <c r="BG2" s="239"/>
      <c r="BH2" s="239"/>
      <c r="BI2" s="239"/>
    </row>
    <row r="3" spans="1:68" s="28" customFormat="1" ht="35.25" customHeight="1" thickBot="1" x14ac:dyDescent="0.35">
      <c r="A3" s="37"/>
      <c r="B3" s="246"/>
      <c r="C3" s="261"/>
      <c r="D3" s="36"/>
      <c r="E3" s="33"/>
      <c r="F3" s="33"/>
      <c r="G3" s="35"/>
      <c r="H3" s="34"/>
      <c r="I3" s="33"/>
      <c r="J3" s="33"/>
      <c r="K3" s="102"/>
      <c r="L3" s="103"/>
      <c r="M3" s="103"/>
      <c r="N3" s="68"/>
      <c r="O3" s="32"/>
      <c r="P3" s="32"/>
      <c r="Q3" s="32"/>
      <c r="R3" s="174"/>
      <c r="S3" s="175" t="s">
        <v>60</v>
      </c>
      <c r="T3" s="175" t="s">
        <v>58</v>
      </c>
      <c r="U3" s="175" t="s">
        <v>58</v>
      </c>
      <c r="V3" s="175" t="s">
        <v>58</v>
      </c>
      <c r="W3" s="176"/>
      <c r="X3" s="175" t="s">
        <v>59</v>
      </c>
      <c r="Y3" s="175" t="s">
        <v>58</v>
      </c>
      <c r="Z3" s="175" t="s">
        <v>57</v>
      </c>
      <c r="AA3" s="177"/>
      <c r="AB3" s="175" t="s">
        <v>56</v>
      </c>
      <c r="AC3" s="178"/>
      <c r="AD3" s="175" t="s">
        <v>55</v>
      </c>
      <c r="AE3" s="175" t="s">
        <v>54</v>
      </c>
      <c r="AF3" s="175" t="s">
        <v>54</v>
      </c>
      <c r="AG3" s="175" t="s">
        <v>54</v>
      </c>
      <c r="AH3" s="179"/>
      <c r="AI3" s="179"/>
      <c r="AJ3" s="180"/>
      <c r="AK3" s="31"/>
      <c r="AL3" s="31"/>
      <c r="AM3" s="31"/>
      <c r="AN3" s="31"/>
      <c r="AO3" s="31"/>
      <c r="AP3" s="31"/>
      <c r="AQ3" s="31"/>
      <c r="AR3" s="31"/>
      <c r="AS3" s="31"/>
      <c r="AT3" s="31"/>
      <c r="AU3" s="31"/>
      <c r="AV3" s="31"/>
      <c r="AW3" s="31"/>
      <c r="AX3" s="31"/>
      <c r="AY3" s="31"/>
      <c r="AZ3" s="31"/>
      <c r="BA3" s="31"/>
      <c r="BB3" s="31"/>
      <c r="BC3" s="31"/>
      <c r="BD3" s="31"/>
      <c r="BE3" s="30"/>
      <c r="BF3" s="30"/>
      <c r="BG3" s="30"/>
      <c r="BH3" s="30"/>
      <c r="BI3" s="29"/>
    </row>
    <row r="4" spans="1:68" ht="108.75" customHeight="1" x14ac:dyDescent="0.3">
      <c r="A4" s="184" t="s">
        <v>53</v>
      </c>
      <c r="B4" s="247" t="s">
        <v>52</v>
      </c>
      <c r="C4" s="185" t="s">
        <v>51</v>
      </c>
      <c r="D4" s="185" t="s">
        <v>50</v>
      </c>
      <c r="E4" s="104" t="s">
        <v>244</v>
      </c>
      <c r="F4" s="104" t="s">
        <v>49</v>
      </c>
      <c r="G4" s="186" t="s">
        <v>48</v>
      </c>
      <c r="H4" s="187" t="s">
        <v>47</v>
      </c>
      <c r="I4" s="188" t="s">
        <v>46</v>
      </c>
      <c r="J4" s="104" t="s">
        <v>45</v>
      </c>
      <c r="K4" s="104" t="s">
        <v>44</v>
      </c>
      <c r="L4" s="216" t="s">
        <v>43</v>
      </c>
      <c r="M4" s="216" t="s">
        <v>42</v>
      </c>
      <c r="N4" s="216" t="s">
        <v>41</v>
      </c>
      <c r="O4" s="41" t="s">
        <v>239</v>
      </c>
      <c r="P4" s="41" t="s">
        <v>240</v>
      </c>
      <c r="Q4" s="41" t="s">
        <v>241</v>
      </c>
      <c r="R4" s="73" t="s">
        <v>71</v>
      </c>
      <c r="S4" s="42" t="s">
        <v>40</v>
      </c>
      <c r="T4" s="42" t="s">
        <v>39</v>
      </c>
      <c r="U4" s="42" t="s">
        <v>38</v>
      </c>
      <c r="V4" s="42" t="s">
        <v>37</v>
      </c>
      <c r="W4" s="43" t="s">
        <v>36</v>
      </c>
      <c r="X4" s="42" t="s">
        <v>35</v>
      </c>
      <c r="Y4" s="42" t="s">
        <v>34</v>
      </c>
      <c r="Z4" s="42" t="s">
        <v>33</v>
      </c>
      <c r="AA4" s="43" t="s">
        <v>32</v>
      </c>
      <c r="AB4" s="42" t="s">
        <v>31</v>
      </c>
      <c r="AC4" s="44" t="s">
        <v>30</v>
      </c>
      <c r="AD4" s="45" t="s">
        <v>29</v>
      </c>
      <c r="AE4" s="45" t="s">
        <v>217</v>
      </c>
      <c r="AF4" s="45" t="s">
        <v>218</v>
      </c>
      <c r="AG4" s="45" t="s">
        <v>28</v>
      </c>
      <c r="AH4" s="44" t="s">
        <v>27</v>
      </c>
      <c r="AI4" s="46" t="s">
        <v>26</v>
      </c>
      <c r="AJ4" s="47" t="s">
        <v>25</v>
      </c>
      <c r="AK4" s="24" t="s">
        <v>24</v>
      </c>
      <c r="AL4" s="27" t="s">
        <v>23</v>
      </c>
      <c r="AM4" s="27" t="s">
        <v>22</v>
      </c>
      <c r="AN4" s="27" t="s">
        <v>21</v>
      </c>
      <c r="AO4" s="27" t="s">
        <v>20</v>
      </c>
      <c r="AP4" s="24" t="s">
        <v>67</v>
      </c>
      <c r="AQ4" s="25" t="s">
        <v>19</v>
      </c>
      <c r="AR4" s="25" t="s">
        <v>66</v>
      </c>
      <c r="AS4" s="25" t="s">
        <v>18</v>
      </c>
      <c r="AT4" s="25" t="s">
        <v>17</v>
      </c>
      <c r="AU4" s="24" t="s">
        <v>65</v>
      </c>
      <c r="AV4" s="26" t="s">
        <v>16</v>
      </c>
      <c r="AW4" s="26" t="s">
        <v>15</v>
      </c>
      <c r="AX4" s="26" t="s">
        <v>14</v>
      </c>
      <c r="AY4" s="26" t="s">
        <v>13</v>
      </c>
      <c r="AZ4" s="24" t="s">
        <v>12</v>
      </c>
      <c r="BA4" s="25" t="s">
        <v>11</v>
      </c>
      <c r="BB4" s="25" t="s">
        <v>10</v>
      </c>
      <c r="BC4" s="25" t="s">
        <v>9</v>
      </c>
      <c r="BD4" s="24" t="s">
        <v>8</v>
      </c>
      <c r="BE4" s="23" t="s">
        <v>7</v>
      </c>
      <c r="BF4" s="23" t="s">
        <v>6</v>
      </c>
      <c r="BG4" s="23" t="s">
        <v>5</v>
      </c>
      <c r="BH4" s="23" t="s">
        <v>4</v>
      </c>
      <c r="BI4" s="22" t="s">
        <v>3</v>
      </c>
      <c r="BJ4" s="21" t="s">
        <v>2</v>
      </c>
    </row>
    <row r="5" spans="1:68" s="12" customFormat="1" ht="60" customHeight="1" x14ac:dyDescent="0.3">
      <c r="A5" s="189">
        <v>92</v>
      </c>
      <c r="B5" s="200">
        <v>27</v>
      </c>
      <c r="C5" s="171" t="s">
        <v>223</v>
      </c>
      <c r="D5" s="254" t="s">
        <v>237</v>
      </c>
      <c r="E5" s="255">
        <v>130000</v>
      </c>
      <c r="F5" s="191">
        <f>PL_242[[#This Row],[ Gesamt-kosten ]]/PL_242[[#This Row],[ Vorsteuer ]]</f>
        <v>130000</v>
      </c>
      <c r="G5" s="192">
        <v>1</v>
      </c>
      <c r="H5" s="193">
        <v>0.9</v>
      </c>
      <c r="I5" s="214">
        <f>PL_242[[#This Row],[förderfähige Kosten ]]*PL_242[[#This Row],[Förderquote]]</f>
        <v>117000</v>
      </c>
      <c r="J5" s="191">
        <f>PL_242[[#This Row],[Mgl. Fhöhe]]</f>
        <v>117000</v>
      </c>
      <c r="K5" s="191" t="s">
        <v>96</v>
      </c>
      <c r="L5" s="194">
        <v>1</v>
      </c>
      <c r="M5" s="194">
        <v>1</v>
      </c>
      <c r="N5" s="195"/>
      <c r="O5" s="243" t="s">
        <v>242</v>
      </c>
      <c r="P5" s="101"/>
      <c r="Q5" s="101"/>
      <c r="R5" s="74"/>
      <c r="S5" s="55"/>
      <c r="T5" s="55"/>
      <c r="U5" s="55"/>
      <c r="V5" s="55"/>
      <c r="W5" s="56">
        <f>SUM(PL_242[[#This Row],[EZ 1: Stärkung des Natur-, Kultur- und Lebensraumes]:[EZ 4: eine gleichwertige Lebensqualität]])</f>
        <v>0</v>
      </c>
      <c r="X5" s="55"/>
      <c r="Y5" s="55"/>
      <c r="Z5" s="55"/>
      <c r="AA5" s="56">
        <f>SUM(PL_242[[#This Row],[Öffentlichkeit]:[Netzwerk/ARGE]])</f>
        <v>0</v>
      </c>
      <c r="AB5" s="55"/>
      <c r="AC5" s="57">
        <f>PL_242[[#This Row],[Kooperationsprojekt]]+PL_242[[#This Row],[Beteilgungsverfahren]]+PL_242[[#This Row],[Entwicklungsziele]]</f>
        <v>0</v>
      </c>
      <c r="AD5" s="79"/>
      <c r="AE5" s="79"/>
      <c r="AF5" s="79"/>
      <c r="AG5" s="79"/>
      <c r="AH5" s="57">
        <f>HT!D3</f>
        <v>0</v>
      </c>
      <c r="AI5" s="58">
        <f>PL_242[[#This Row],[Spez. Kriterien Gesamt]]+PL_242[[#This Row],[Summe Allg. Kriterien]]</f>
        <v>0</v>
      </c>
      <c r="AJ5" s="59">
        <f>PL_242[[#This Row],[Punkte Insgesamt]]/65</f>
        <v>0</v>
      </c>
      <c r="AK5" s="18">
        <f>SUM(PL_242[[#This Row],[Anpassung an den Klimawandel]:[Grundversorgung mit Waren und WTB]])</f>
        <v>0</v>
      </c>
      <c r="AL5" s="20"/>
      <c r="AM5" s="20"/>
      <c r="AN5" s="20"/>
      <c r="AO5" s="20"/>
      <c r="AP5" s="18">
        <f>SUM(PL_242[[#This Row],[nachhaltigen Bildungs- &amp; Informationsangeboten]:[Arbeitskräftesicherung &amp; Fort- und Weiterbildung]])</f>
        <v>0</v>
      </c>
      <c r="AQ5" s="20"/>
      <c r="AR5" s="20"/>
      <c r="AS5" s="20"/>
      <c r="AT5" s="20"/>
      <c r="AU5" s="18">
        <f>SUM(PL_242[[#This Row],[Förderung nachhaltiger Tourismus- und Naherholungsangebote]:[Nutzung der historischen Bausubstanz]])</f>
        <v>1</v>
      </c>
      <c r="AV5" s="19">
        <v>1</v>
      </c>
      <c r="AW5" s="19"/>
      <c r="AX5" s="19"/>
      <c r="AY5" s="19"/>
      <c r="AZ5" s="18">
        <f>SUM(PL_242[[#This Row],[Dorfgemeinschaften,  ehrenamtlichen Engagements,  Gemeinschaftssinns, demokratischen Kultur]:[Vielfalt des Kulturangebotes &amp; dazugehörige Infrastruktur]])</f>
        <v>0</v>
      </c>
      <c r="BA5" s="17"/>
      <c r="BB5" s="17"/>
      <c r="BC5" s="17"/>
      <c r="BD5" s="16"/>
      <c r="BE5" s="15">
        <f>IF(PL_242[[#This Row],[HF 1. Grundver-sorgung und Lebensqualität ]]=1,PL_242[[#This Row],[Mgl. Fhöhe]],0)</f>
        <v>0</v>
      </c>
      <c r="BF5" s="15">
        <f>IF(PL_242[[#This Row],[HF 2. Bildung und Qualifizierung ]]=1,PL_242[[#This Row],[Mgl. Fhöhe]],0)</f>
        <v>0</v>
      </c>
      <c r="BG5" s="15">
        <f>IF(PL_242[[#This Row],[HF 3. Nachhaltiges Wirtschaften und regionale Kreisläufe]]=1,PL_242[[#This Row],[Mgl. Fhöhe]],0)</f>
        <v>117000</v>
      </c>
      <c r="BH5" s="15">
        <v>500000</v>
      </c>
      <c r="BI5" s="14" t="s">
        <v>1</v>
      </c>
      <c r="BJ5" s="13">
        <f>PL_242[[#This Row],[HF 1. Grundver-sorgung und Lebensqualität ]]+PL_242[[#This Row],[HF 3. Nachhaltiges Wirtschaften und regionale Kreisläufe]]+PL_242[[#This Row],[HF 2. Bildung und Qualifizierung ]]+PL_242[[#This Row],[HF 4. Beteiligung und Identitäts-stiftung]]+PL_242[[#This Row],[Regional-mana-gement]]</f>
        <v>1</v>
      </c>
    </row>
    <row r="6" spans="1:68" ht="60" customHeight="1" x14ac:dyDescent="0.3">
      <c r="A6" s="189">
        <v>93</v>
      </c>
      <c r="B6" s="200">
        <v>27</v>
      </c>
      <c r="C6" s="256" t="s">
        <v>224</v>
      </c>
      <c r="D6" s="258" t="s">
        <v>231</v>
      </c>
      <c r="E6" s="257">
        <v>16000</v>
      </c>
      <c r="F6" s="257">
        <f>PL_242[[#This Row],[ Gesamt-kosten ]]/PL_242[[#This Row],[ Vorsteuer ]]</f>
        <v>13445.378151260506</v>
      </c>
      <c r="G6" s="192">
        <v>1.19</v>
      </c>
      <c r="H6" s="193">
        <v>0.9</v>
      </c>
      <c r="I6" s="214">
        <f>PL_242[[#This Row],[förderfähige Kosten ]]*PL_242[[#This Row],[Förderquote]]</f>
        <v>12100.840336134455</v>
      </c>
      <c r="J6" s="191">
        <f>PL_242[[#This Row],[Mgl. Fhöhe]]</f>
        <v>12100.840336134455</v>
      </c>
      <c r="K6" s="214">
        <f>PL_242[[#This Row],[ beantragte  Fördermittel ]]*0.2</f>
        <v>2420.1680672268913</v>
      </c>
      <c r="L6" s="194">
        <v>1</v>
      </c>
      <c r="M6" s="194">
        <v>1</v>
      </c>
      <c r="N6" s="195"/>
      <c r="O6" s="243" t="s">
        <v>242</v>
      </c>
      <c r="P6" s="101"/>
      <c r="Q6" s="101"/>
      <c r="R6" s="74"/>
      <c r="S6" s="55"/>
      <c r="T6" s="55"/>
      <c r="U6" s="55"/>
      <c r="V6" s="55"/>
      <c r="W6" s="56">
        <f>SUM(PL_242[[#This Row],[EZ 1: Stärkung des Natur-, Kultur- und Lebensraumes]:[EZ 4: eine gleichwertige Lebensqualität]])</f>
        <v>0</v>
      </c>
      <c r="X6" s="55"/>
      <c r="Y6" s="55"/>
      <c r="Z6" s="55"/>
      <c r="AA6" s="56">
        <f>SUM(PL_242[[#This Row],[Öffentlichkeit]:[Netzwerk/ARGE]])</f>
        <v>0</v>
      </c>
      <c r="AB6" s="55"/>
      <c r="AC6" s="57">
        <f>PL_242[[#This Row],[Kooperationsprojekt]]+PL_242[[#This Row],[Beteilgungsverfahren]]+PL_242[[#This Row],[Entwicklungsziele]]</f>
        <v>0</v>
      </c>
      <c r="AD6" s="79"/>
      <c r="AE6" s="79"/>
      <c r="AF6" s="79"/>
      <c r="AG6" s="79"/>
      <c r="AH6" s="57">
        <f>HT!D4</f>
        <v>0</v>
      </c>
      <c r="AI6" s="58">
        <f>PL_242[[#This Row],[Spez. Kriterien Gesamt]]+PL_242[[#This Row],[Summe Allg. Kriterien]]</f>
        <v>0</v>
      </c>
      <c r="AJ6" s="48">
        <f>PL_242[[#This Row],[Punkte Insgesamt]]/65</f>
        <v>0</v>
      </c>
      <c r="AK6" s="18">
        <f>SUM(PL_242[[#This Row],[Anpassung an den Klimawandel]:[Grundversorgung mit Waren und WTB]])</f>
        <v>0</v>
      </c>
      <c r="AL6" s="20"/>
      <c r="AM6" s="20"/>
      <c r="AN6" s="20"/>
      <c r="AO6" s="20"/>
      <c r="AP6" s="18">
        <f>SUM(PL_242[[#This Row],[nachhaltigen Bildungs- &amp; Informationsangeboten]:[Arbeitskräftesicherung &amp; Fort- und Weiterbildung]])</f>
        <v>0</v>
      </c>
      <c r="AQ6" s="20"/>
      <c r="AR6" s="20"/>
      <c r="AS6" s="20"/>
      <c r="AT6" s="20"/>
      <c r="AU6" s="18">
        <f>SUM(PL_242[[#This Row],[Förderung nachhaltiger Tourismus- und Naherholungsangebote]:[Nutzung der historischen Bausubstanz]])</f>
        <v>1</v>
      </c>
      <c r="AV6" s="19"/>
      <c r="AW6" s="19"/>
      <c r="AX6" s="19">
        <v>1</v>
      </c>
      <c r="AY6" s="19"/>
      <c r="AZ6" s="18">
        <f>SUM(PL_242[[#This Row],[Dorfgemeinschaften,  ehrenamtlichen Engagements,  Gemeinschaftssinns, demokratischen Kultur]:[Vielfalt des Kulturangebotes &amp; dazugehörige Infrastruktur]])</f>
        <v>0</v>
      </c>
      <c r="BA6" s="17"/>
      <c r="BB6" s="17"/>
      <c r="BC6" s="17"/>
      <c r="BD6" s="16"/>
      <c r="BE6" s="7">
        <f>IF(PL_242[[#This Row],[HF 1. Grundver-sorgung und Lebensqualität ]]=1,PL_242[[#This Row],[Mgl. Fhöhe]],0)</f>
        <v>0</v>
      </c>
      <c r="BF6" s="11">
        <f>IF(PL_242[[#This Row],[HF 2. Bildung und Qualifizierung ]]=1,PL_242[[#This Row],[Mgl. Fhöhe]],0)</f>
        <v>0</v>
      </c>
      <c r="BG6" s="7">
        <f>IF(PL_242[[#This Row],[HF 3. Nachhaltiges Wirtschaften und regionale Kreisläufe]]=1,PL_242[[#This Row],[Mgl. Fhöhe]],0)</f>
        <v>12100.840336134455</v>
      </c>
      <c r="BH6" s="7">
        <f>IF(PL_242[[#This Row],[HF 4. Beteiligung und Identitäts-stiftung]]=1,PL_242[[#This Row],[Mgl. Fhöhe]],0)</f>
        <v>0</v>
      </c>
      <c r="BI6" s="9" t="s">
        <v>1</v>
      </c>
      <c r="BJ6" s="8">
        <f>PL_242[[#This Row],[HF 1. Grundver-sorgung und Lebensqualität ]]+PL_242[[#This Row],[HF 3. Nachhaltiges Wirtschaften und regionale Kreisläufe]]+PL_242[[#This Row],[HF 2. Bildung und Qualifizierung ]]+PL_242[[#This Row],[HF 4. Beteiligung und Identitäts-stiftung]]+PL_242[[#This Row],[Regional-mana-gement]]</f>
        <v>1</v>
      </c>
    </row>
    <row r="7" spans="1:68" ht="60" customHeight="1" x14ac:dyDescent="0.3">
      <c r="A7" s="189">
        <v>94</v>
      </c>
      <c r="B7" s="200">
        <v>27</v>
      </c>
      <c r="C7" s="171" t="s">
        <v>225</v>
      </c>
      <c r="D7" s="254" t="s">
        <v>238</v>
      </c>
      <c r="E7" s="255">
        <v>284965.7</v>
      </c>
      <c r="F7" s="191">
        <f>PL_242[[#This Row],[ Gesamt-kosten ]]/PL_242[[#This Row],[ Vorsteuer ]]</f>
        <v>284965.7</v>
      </c>
      <c r="G7" s="192">
        <v>1</v>
      </c>
      <c r="H7" s="193">
        <v>0.9</v>
      </c>
      <c r="I7" s="214">
        <v>210000</v>
      </c>
      <c r="J7" s="191">
        <v>210000</v>
      </c>
      <c r="K7" s="214" t="s">
        <v>96</v>
      </c>
      <c r="L7" s="194">
        <v>1</v>
      </c>
      <c r="M7" s="194">
        <v>1</v>
      </c>
      <c r="N7" s="195" t="s">
        <v>235</v>
      </c>
      <c r="O7" s="243" t="s">
        <v>242</v>
      </c>
      <c r="P7" s="101"/>
      <c r="Q7" s="101"/>
      <c r="R7" s="74"/>
      <c r="S7" s="55"/>
      <c r="T7" s="55"/>
      <c r="U7" s="55"/>
      <c r="V7" s="55"/>
      <c r="W7" s="56">
        <f>SUM(PL_242[[#This Row],[EZ 1: Stärkung des Natur-, Kultur- und Lebensraumes]:[EZ 4: eine gleichwertige Lebensqualität]])</f>
        <v>0</v>
      </c>
      <c r="X7" s="55"/>
      <c r="Y7" s="55"/>
      <c r="Z7" s="55"/>
      <c r="AA7" s="56">
        <f>SUM(PL_242[[#This Row],[Öffentlichkeit]:[Netzwerk/ARGE]])</f>
        <v>0</v>
      </c>
      <c r="AB7" s="55"/>
      <c r="AC7" s="57">
        <f>PL_242[[#This Row],[Kooperationsprojekt]]+PL_242[[#This Row],[Beteilgungsverfahren]]+PL_242[[#This Row],[Entwicklungsziele]]</f>
        <v>0</v>
      </c>
      <c r="AD7" s="79"/>
      <c r="AE7" s="79"/>
      <c r="AF7" s="79"/>
      <c r="AG7" s="79"/>
      <c r="AH7" s="57">
        <f>HT!D5</f>
        <v>0</v>
      </c>
      <c r="AI7" s="58">
        <f>PL_242[[#This Row],[Spez. Kriterien Gesamt]]+PL_242[[#This Row],[Summe Allg. Kriterien]]</f>
        <v>0</v>
      </c>
      <c r="AJ7" s="48">
        <f>PL_242[[#This Row],[Punkte Insgesamt]]/65</f>
        <v>0</v>
      </c>
      <c r="AK7" s="18">
        <f>SUM(PL_242[[#This Row],[Anpassung an den Klimawandel]:[Grundversorgung mit Waren und WTB]])</f>
        <v>0</v>
      </c>
      <c r="AL7" s="20"/>
      <c r="AM7" s="20"/>
      <c r="AN7" s="20"/>
      <c r="AO7" s="20"/>
      <c r="AP7" s="18">
        <f>SUM(PL_242[[#This Row],[nachhaltigen Bildungs- &amp; Informationsangeboten]:[Arbeitskräftesicherung &amp; Fort- und Weiterbildung]])</f>
        <v>0</v>
      </c>
      <c r="AQ7" s="20"/>
      <c r="AR7" s="20"/>
      <c r="AS7" s="20"/>
      <c r="AT7" s="20"/>
      <c r="AU7" s="18">
        <f>SUM(PL_242[[#This Row],[Förderung nachhaltiger Tourismus- und Naherholungsangebote]:[Nutzung der historischen Bausubstanz]])</f>
        <v>0</v>
      </c>
      <c r="AV7" s="19"/>
      <c r="AW7" s="19"/>
      <c r="AX7" s="19"/>
      <c r="AY7" s="19"/>
      <c r="AZ7" s="18">
        <f>SUM(PL_242[[#This Row],[Dorfgemeinschaften,  ehrenamtlichen Engagements,  Gemeinschaftssinns, demokratischen Kultur]:[Vielfalt des Kulturangebotes &amp; dazugehörige Infrastruktur]])</f>
        <v>1</v>
      </c>
      <c r="BA7" s="17"/>
      <c r="BB7" s="17">
        <v>1</v>
      </c>
      <c r="BC7" s="17"/>
      <c r="BD7" s="16"/>
      <c r="BE7" s="7">
        <f>IF(PL_242[[#This Row],[HF 1. Grundver-sorgung und Lebensqualität ]]=1,PL_242[[#This Row],[Mgl. Fhöhe]],0)</f>
        <v>0</v>
      </c>
      <c r="BF7" s="7">
        <f>IF(PL_242[[#This Row],[HF 2. Bildung und Qualifizierung ]]=1,PL_242[[#This Row],[Mgl. Fhöhe]],0)</f>
        <v>0</v>
      </c>
      <c r="BG7" s="7">
        <f>IF(PL_242[[#This Row],[HF 3. Nachhaltiges Wirtschaften und regionale Kreisläufe]]=1,PL_242[[#This Row],[Mgl. Fhöhe]],0)</f>
        <v>0</v>
      </c>
      <c r="BH7" s="11">
        <v>500000</v>
      </c>
      <c r="BI7" s="9" t="s">
        <v>1</v>
      </c>
      <c r="BJ7" s="8">
        <f>PL_242[[#This Row],[HF 1. Grundver-sorgung und Lebensqualität ]]+PL_242[[#This Row],[HF 3. Nachhaltiges Wirtschaften und regionale Kreisläufe]]+PL_242[[#This Row],[HF 2. Bildung und Qualifizierung ]]+PL_242[[#This Row],[HF 4. Beteiligung und Identitäts-stiftung]]+PL_242[[#This Row],[Regional-mana-gement]]</f>
        <v>1</v>
      </c>
    </row>
    <row r="8" spans="1:68" ht="60" customHeight="1" x14ac:dyDescent="0.3">
      <c r="A8" s="189">
        <v>95</v>
      </c>
      <c r="B8" s="200">
        <v>27</v>
      </c>
      <c r="C8" s="171" t="s">
        <v>226</v>
      </c>
      <c r="D8" s="254" t="s">
        <v>232</v>
      </c>
      <c r="E8" s="255">
        <v>69879.22</v>
      </c>
      <c r="F8" s="190">
        <f>((8431.72+5236)/1.19)+56211.5</f>
        <v>67696.978991596639</v>
      </c>
      <c r="G8" s="190">
        <v>1.19</v>
      </c>
      <c r="H8" s="193">
        <v>0.9</v>
      </c>
      <c r="I8" s="215">
        <f>PL_242[[#This Row],[förderfähige Kosten ]]*PL_242[[#This Row],[Förderquote]]</f>
        <v>60927.281092436977</v>
      </c>
      <c r="J8" s="190">
        <f>PL_242[[#This Row],[Mgl. Fhöhe]]</f>
        <v>60927.281092436977</v>
      </c>
      <c r="K8" s="214">
        <f>PL_242[[#This Row],[ beantragte  Fördermittel ]]*0.2</f>
        <v>12185.456218487396</v>
      </c>
      <c r="L8" s="194">
        <v>1</v>
      </c>
      <c r="M8" s="194">
        <v>1</v>
      </c>
      <c r="N8" s="195" t="s">
        <v>234</v>
      </c>
      <c r="O8" s="243" t="s">
        <v>242</v>
      </c>
      <c r="P8" s="101"/>
      <c r="Q8" s="101"/>
      <c r="R8" s="74"/>
      <c r="S8" s="55"/>
      <c r="T8" s="55"/>
      <c r="U8" s="55"/>
      <c r="V8" s="55"/>
      <c r="W8" s="56">
        <f>SUM(PL_242[[#This Row],[EZ 1: Stärkung des Natur-, Kultur- und Lebensraumes]:[EZ 4: eine gleichwertige Lebensqualität]])</f>
        <v>0</v>
      </c>
      <c r="X8" s="55"/>
      <c r="Y8" s="55"/>
      <c r="Z8" s="55"/>
      <c r="AA8" s="56">
        <f>SUM(PL_242[[#This Row],[Öffentlichkeit]:[Netzwerk/ARGE]])</f>
        <v>0</v>
      </c>
      <c r="AB8" s="55"/>
      <c r="AC8" s="57">
        <f>PL_242[[#This Row],[Kooperationsprojekt]]+PL_242[[#This Row],[Beteilgungsverfahren]]+PL_242[[#This Row],[Entwicklungsziele]]</f>
        <v>0</v>
      </c>
      <c r="AD8" s="79"/>
      <c r="AE8" s="79"/>
      <c r="AF8" s="79"/>
      <c r="AG8" s="79"/>
      <c r="AH8" s="57">
        <f>HT!D6</f>
        <v>0</v>
      </c>
      <c r="AI8" s="58">
        <f>PL_242[[#This Row],[Spez. Kriterien Gesamt]]+PL_242[[#This Row],[Summe Allg. Kriterien]]</f>
        <v>0</v>
      </c>
      <c r="AJ8" s="48">
        <f>PL_242[[#This Row],[Punkte Insgesamt]]/65</f>
        <v>0</v>
      </c>
      <c r="AK8" s="18">
        <f>SUM(PL_242[[#This Row],[Anpassung an den Klimawandel]:[Grundversorgung mit Waren und WTB]])</f>
        <v>0</v>
      </c>
      <c r="AL8" s="20"/>
      <c r="AM8" s="20"/>
      <c r="AN8" s="20"/>
      <c r="AO8" s="20"/>
      <c r="AP8" s="18">
        <f>SUM(PL_242[[#This Row],[nachhaltigen Bildungs- &amp; Informationsangeboten]:[Arbeitskräftesicherung &amp; Fort- und Weiterbildung]])</f>
        <v>0</v>
      </c>
      <c r="AQ8" s="20"/>
      <c r="AR8" s="20"/>
      <c r="AS8" s="20"/>
      <c r="AT8" s="20"/>
      <c r="AU8" s="18">
        <f>SUM(PL_242[[#This Row],[Förderung nachhaltiger Tourismus- und Naherholungsangebote]:[Nutzung der historischen Bausubstanz]])</f>
        <v>1</v>
      </c>
      <c r="AV8" s="19">
        <v>1</v>
      </c>
      <c r="AW8" s="19"/>
      <c r="AX8" s="19"/>
      <c r="AY8" s="19"/>
      <c r="AZ8" s="18">
        <f>SUM(PL_242[[#This Row],[Dorfgemeinschaften,  ehrenamtlichen Engagements,  Gemeinschaftssinns, demokratischen Kultur]:[Vielfalt des Kulturangebotes &amp; dazugehörige Infrastruktur]])</f>
        <v>0</v>
      </c>
      <c r="BA8" s="17"/>
      <c r="BB8" s="17"/>
      <c r="BC8" s="17"/>
      <c r="BD8" s="16"/>
      <c r="BE8" s="7">
        <f>IF(PL_242[[#This Row],[HF 1. Grundver-sorgung und Lebensqualität ]]=1,PL_242[[#This Row],[Mgl. Fhöhe]],0)</f>
        <v>0</v>
      </c>
      <c r="BF8" s="7">
        <f>IF(PL_242[[#This Row],[HF 2. Bildung und Qualifizierung ]]=1,PL_242[[#This Row],[Mgl. Fhöhe]],0)</f>
        <v>0</v>
      </c>
      <c r="BG8" s="7">
        <f>IF(PL_242[[#This Row],[HF 3. Nachhaltiges Wirtschaften und regionale Kreisläufe]]=1,PL_242[[#This Row],[Mgl. Fhöhe]],0)</f>
        <v>60927.281092436977</v>
      </c>
      <c r="BH8" s="7">
        <f>IF(PL_242[[#This Row],[HF 4. Beteiligung und Identitäts-stiftung]]=1,PL_242[[#This Row],[Mgl. Fhöhe]],0)</f>
        <v>0</v>
      </c>
      <c r="BI8" s="9" t="s">
        <v>1</v>
      </c>
      <c r="BJ8" s="8">
        <f>PL_242[[#This Row],[HF 1. Grundver-sorgung und Lebensqualität ]]+PL_242[[#This Row],[HF 3. Nachhaltiges Wirtschaften und regionale Kreisläufe]]+PL_242[[#This Row],[HF 2. Bildung und Qualifizierung ]]+PL_242[[#This Row],[HF 4. Beteiligung und Identitäts-stiftung]]+PL_242[[#This Row],[Regional-mana-gement]]</f>
        <v>1</v>
      </c>
    </row>
    <row r="9" spans="1:68" s="213" customFormat="1" ht="60" customHeight="1" x14ac:dyDescent="0.3">
      <c r="A9" s="189">
        <v>97</v>
      </c>
      <c r="B9" s="200">
        <v>27</v>
      </c>
      <c r="C9" s="171" t="s">
        <v>227</v>
      </c>
      <c r="D9" s="254" t="s">
        <v>85</v>
      </c>
      <c r="E9" s="259">
        <f>51360+12000+17500+1000</f>
        <v>81860</v>
      </c>
      <c r="F9" s="191">
        <f>PL_242[[#This Row],[ Gesamt-kosten ]]/PL_242[[#This Row],[ Vorsteuer ]]</f>
        <v>81860</v>
      </c>
      <c r="G9" s="192">
        <v>1</v>
      </c>
      <c r="H9" s="193">
        <v>0.9</v>
      </c>
      <c r="I9" s="214">
        <f>PL_242[[#This Row],[förderfähige Kosten ]]*PL_242[[#This Row],[Förderquote]]</f>
        <v>73674</v>
      </c>
      <c r="J9" s="191">
        <f>PL_242[[#This Row],[Mgl. Fhöhe]]</f>
        <v>73674</v>
      </c>
      <c r="K9" s="214" t="s">
        <v>96</v>
      </c>
      <c r="L9" s="194">
        <v>1</v>
      </c>
      <c r="M9" s="194">
        <v>1</v>
      </c>
      <c r="N9" s="196"/>
      <c r="O9" s="243" t="s">
        <v>242</v>
      </c>
      <c r="P9" s="197"/>
      <c r="Q9" s="197"/>
      <c r="R9" s="198"/>
      <c r="S9" s="199"/>
      <c r="T9" s="199"/>
      <c r="U9" s="199"/>
      <c r="V9" s="199"/>
      <c r="W9" s="200">
        <f>SUM(PL_242[[#This Row],[EZ 1: Stärkung des Natur-, Kultur- und Lebensraumes]:[EZ 4: eine gleichwertige Lebensqualität]])</f>
        <v>0</v>
      </c>
      <c r="X9" s="199"/>
      <c r="Y9" s="199"/>
      <c r="Z9" s="199"/>
      <c r="AA9" s="200">
        <f>SUM(PL_242[[#This Row],[Öffentlichkeit]:[Netzwerk/ARGE]])</f>
        <v>0</v>
      </c>
      <c r="AB9" s="199"/>
      <c r="AC9" s="201">
        <f>PL_242[[#This Row],[Kooperationsprojekt]]+PL_242[[#This Row],[Beteilgungsverfahren]]+PL_242[[#This Row],[Entwicklungsziele]]</f>
        <v>0</v>
      </c>
      <c r="AD9" s="202"/>
      <c r="AE9" s="202"/>
      <c r="AF9" s="202"/>
      <c r="AG9" s="202"/>
      <c r="AH9" s="201">
        <f>HT!D7</f>
        <v>0</v>
      </c>
      <c r="AI9" s="203">
        <f>PL_242[[#This Row],[Spez. Kriterien Gesamt]]+PL_242[[#This Row],[Summe Allg. Kriterien]]</f>
        <v>0</v>
      </c>
      <c r="AJ9" s="204">
        <f>PL_242[[#This Row],[Punkte Insgesamt]]/65</f>
        <v>0</v>
      </c>
      <c r="AK9" s="205">
        <f>SUM(PL_242[[#This Row],[Anpassung an den Klimawandel]:[Grundversorgung mit Waren und WTB]])</f>
        <v>0</v>
      </c>
      <c r="AL9" s="206"/>
      <c r="AM9" s="206"/>
      <c r="AN9" s="206"/>
      <c r="AO9" s="206"/>
      <c r="AP9" s="205">
        <f>SUM(PL_242[[#This Row],[nachhaltigen Bildungs- &amp; Informationsangeboten]:[Arbeitskräftesicherung &amp; Fort- und Weiterbildung]])</f>
        <v>0</v>
      </c>
      <c r="AQ9" s="206"/>
      <c r="AR9" s="206"/>
      <c r="AS9" s="206"/>
      <c r="AT9" s="206"/>
      <c r="AU9" s="205">
        <f>SUM(PL_242[[#This Row],[Förderung nachhaltiger Tourismus- und Naherholungsangebote]:[Nutzung der historischen Bausubstanz]])</f>
        <v>0</v>
      </c>
      <c r="AV9" s="207"/>
      <c r="AW9" s="207"/>
      <c r="AX9" s="207"/>
      <c r="AY9" s="207"/>
      <c r="AZ9" s="205">
        <f>SUM(PL_242[[#This Row],[Dorfgemeinschaften,  ehrenamtlichen Engagements,  Gemeinschaftssinns, demokratischen Kultur]:[Vielfalt des Kulturangebotes &amp; dazugehörige Infrastruktur]])</f>
        <v>1</v>
      </c>
      <c r="BA9" s="208"/>
      <c r="BB9" s="208"/>
      <c r="BC9" s="208">
        <v>1</v>
      </c>
      <c r="BD9" s="209"/>
      <c r="BE9" s="210">
        <f>IF(PL_242[[#This Row],[HF 1. Grundver-sorgung und Lebensqualität ]]=1,PL_242[[#This Row],[Mgl. Fhöhe]],0)</f>
        <v>0</v>
      </c>
      <c r="BF9" s="210">
        <f>IF(PL_242[[#This Row],[HF 2. Bildung und Qualifizierung ]]=1,PL_242[[#This Row],[Mgl. Fhöhe]],0)</f>
        <v>0</v>
      </c>
      <c r="BG9" s="210">
        <f>IF(PL_242[[#This Row],[HF 3. Nachhaltiges Wirtschaften und regionale Kreisläufe]]=1,PL_242[[#This Row],[Mgl. Fhöhe]],0)</f>
        <v>0</v>
      </c>
      <c r="BH9" s="210">
        <f>IF(PL_242[[#This Row],[HF 4. Beteiligung und Identitäts-stiftung]]=1,PL_242[[#This Row],[Mgl. Fhöhe]],0)</f>
        <v>73674</v>
      </c>
      <c r="BI9" s="211" t="s">
        <v>1</v>
      </c>
      <c r="BJ9" s="212">
        <f>PL_242[[#This Row],[HF 1. Grundver-sorgung und Lebensqualität ]]+PL_242[[#This Row],[HF 3. Nachhaltiges Wirtschaften und regionale Kreisläufe]]+PL_242[[#This Row],[HF 2. Bildung und Qualifizierung ]]+PL_242[[#This Row],[HF 4. Beteiligung und Identitäts-stiftung]]+PL_242[[#This Row],[Regional-mana-gement]]</f>
        <v>1</v>
      </c>
    </row>
    <row r="10" spans="1:68" s="213" customFormat="1" ht="60" customHeight="1" x14ac:dyDescent="0.3">
      <c r="A10" s="189">
        <v>98</v>
      </c>
      <c r="B10" s="200">
        <v>27</v>
      </c>
      <c r="C10" s="171" t="s">
        <v>228</v>
      </c>
      <c r="D10" s="254" t="s">
        <v>86</v>
      </c>
      <c r="E10" s="255">
        <f>9600+3600+43000</f>
        <v>56200</v>
      </c>
      <c r="F10" s="191">
        <f>PL_242[[#This Row],[ Gesamt-kosten ]]/PL_242[[#This Row],[ Vorsteuer ]]</f>
        <v>56200</v>
      </c>
      <c r="G10" s="192">
        <v>1</v>
      </c>
      <c r="H10" s="193">
        <v>0.9</v>
      </c>
      <c r="I10" s="214">
        <f>PL_242[[#This Row],[förderfähige Kosten ]]*PL_242[[#This Row],[Förderquote]]</f>
        <v>50580</v>
      </c>
      <c r="J10" s="191">
        <f>PL_242[[#This Row],[Mgl. Fhöhe]]</f>
        <v>50580</v>
      </c>
      <c r="K10" s="214"/>
      <c r="L10" s="194">
        <v>1</v>
      </c>
      <c r="M10" s="194">
        <v>1</v>
      </c>
      <c r="N10" s="195"/>
      <c r="O10" s="243" t="s">
        <v>242</v>
      </c>
      <c r="P10" s="197"/>
      <c r="Q10" s="197"/>
      <c r="R10" s="198"/>
      <c r="S10" s="199"/>
      <c r="T10" s="199"/>
      <c r="U10" s="199"/>
      <c r="V10" s="199"/>
      <c r="W10" s="200">
        <f>SUM(PL_242[[#This Row],[EZ 1: Stärkung des Natur-, Kultur- und Lebensraumes]:[EZ 4: eine gleichwertige Lebensqualität]])</f>
        <v>0</v>
      </c>
      <c r="X10" s="199"/>
      <c r="Y10" s="199"/>
      <c r="Z10" s="199"/>
      <c r="AA10" s="200">
        <f>SUM(PL_242[[#This Row],[Öffentlichkeit]:[Netzwerk/ARGE]])</f>
        <v>0</v>
      </c>
      <c r="AB10" s="199"/>
      <c r="AC10" s="201">
        <f>PL_242[[#This Row],[Kooperationsprojekt]]+PL_242[[#This Row],[Beteilgungsverfahren]]+PL_242[[#This Row],[Entwicklungsziele]]</f>
        <v>0</v>
      </c>
      <c r="AD10" s="202"/>
      <c r="AE10" s="202"/>
      <c r="AF10" s="202"/>
      <c r="AG10" s="202"/>
      <c r="AH10" s="201">
        <f>HT!D8</f>
        <v>0</v>
      </c>
      <c r="AI10" s="203">
        <f>PL_242[[#This Row],[Spez. Kriterien Gesamt]]+PL_242[[#This Row],[Summe Allg. Kriterien]]</f>
        <v>0</v>
      </c>
      <c r="AJ10" s="204">
        <f>PL_242[[#This Row],[Punkte Insgesamt]]/65</f>
        <v>0</v>
      </c>
      <c r="AK10" s="205">
        <f>SUM(PL_242[[#This Row],[Anpassung an den Klimawandel]:[Grundversorgung mit Waren und WTB]])</f>
        <v>0</v>
      </c>
      <c r="AL10" s="206"/>
      <c r="AM10" s="206"/>
      <c r="AN10" s="206"/>
      <c r="AO10" s="206"/>
      <c r="AP10" s="205">
        <f>SUM(PL_242[[#This Row],[nachhaltigen Bildungs- &amp; Informationsangeboten]:[Arbeitskräftesicherung &amp; Fort- und Weiterbildung]])</f>
        <v>0</v>
      </c>
      <c r="AQ10" s="206"/>
      <c r="AR10" s="206"/>
      <c r="AS10" s="206"/>
      <c r="AT10" s="206"/>
      <c r="AU10" s="205">
        <f>SUM(PL_242[[#This Row],[Förderung nachhaltiger Tourismus- und Naherholungsangebote]:[Nutzung der historischen Bausubstanz]])</f>
        <v>1</v>
      </c>
      <c r="AV10" s="207">
        <v>1</v>
      </c>
      <c r="AW10" s="207"/>
      <c r="AX10" s="207"/>
      <c r="AY10" s="207"/>
      <c r="AZ10" s="205">
        <f>SUM(PL_242[[#This Row],[Dorfgemeinschaften,  ehrenamtlichen Engagements,  Gemeinschaftssinns, demokratischen Kultur]:[Vielfalt des Kulturangebotes &amp; dazugehörige Infrastruktur]])</f>
        <v>0</v>
      </c>
      <c r="BA10" s="208"/>
      <c r="BB10" s="208"/>
      <c r="BC10" s="208"/>
      <c r="BD10" s="209"/>
      <c r="BE10" s="210">
        <f>IF(PL_242[[#This Row],[HF 1. Grundver-sorgung und Lebensqualität ]]=1,PL_242[[#This Row],[Mgl. Fhöhe]],0)</f>
        <v>0</v>
      </c>
      <c r="BF10" s="210">
        <f>IF(PL_242[[#This Row],[HF 2. Bildung und Qualifizierung ]]=1,PL_242[[#This Row],[Mgl. Fhöhe]],0)</f>
        <v>0</v>
      </c>
      <c r="BG10" s="210">
        <f>IF(PL_242[[#This Row],[HF 3. Nachhaltiges Wirtschaften und regionale Kreisläufe]]=1,PL_242[[#This Row],[Mgl. Fhöhe]],0)</f>
        <v>50580</v>
      </c>
      <c r="BH10" s="210">
        <f>IF(PL_242[[#This Row],[HF 4. Beteiligung und Identitäts-stiftung]]=1,PL_242[[#This Row],[Mgl. Fhöhe]],0)</f>
        <v>0</v>
      </c>
      <c r="BI10" s="211" t="s">
        <v>1</v>
      </c>
      <c r="BJ10" s="212">
        <f>PL_242[[#This Row],[HF 1. Grundver-sorgung und Lebensqualität ]]+PL_242[[#This Row],[HF 3. Nachhaltiges Wirtschaften und regionale Kreisläufe]]+PL_242[[#This Row],[HF 2. Bildung und Qualifizierung ]]+PL_242[[#This Row],[HF 4. Beteiligung und Identitäts-stiftung]]+PL_242[[#This Row],[Regional-mana-gement]]</f>
        <v>1</v>
      </c>
    </row>
    <row r="11" spans="1:68" s="213" customFormat="1" ht="60" customHeight="1" x14ac:dyDescent="0.3">
      <c r="A11" s="189">
        <v>99</v>
      </c>
      <c r="B11" s="200">
        <v>27</v>
      </c>
      <c r="C11" s="171" t="s">
        <v>229</v>
      </c>
      <c r="D11" s="254" t="s">
        <v>212</v>
      </c>
      <c r="E11" s="255">
        <f>27650+14150+800+8300</f>
        <v>50900</v>
      </c>
      <c r="F11" s="191">
        <f>PL_242[[#This Row],[ Gesamt-kosten ]]/PL_242[[#This Row],[ Vorsteuer ]]</f>
        <v>50900</v>
      </c>
      <c r="G11" s="192">
        <v>1</v>
      </c>
      <c r="H11" s="193">
        <v>0.9</v>
      </c>
      <c r="I11" s="214">
        <f>PL_242[[#This Row],[förderfähige Kosten ]]*PL_242[[#This Row],[Förderquote]]</f>
        <v>45810</v>
      </c>
      <c r="J11" s="191">
        <f>PL_242[[#This Row],[Mgl. Fhöhe]]</f>
        <v>45810</v>
      </c>
      <c r="K11" s="214" t="str">
        <f>IF(PL_242[[#This Row],[ Vorsteuer ]]=1.19,PL_242[[#This Row],[Mgl. Fhöhe]]*20%,"-")</f>
        <v>-</v>
      </c>
      <c r="L11" s="194">
        <v>1</v>
      </c>
      <c r="M11" s="194">
        <v>1</v>
      </c>
      <c r="N11" s="195" t="s">
        <v>245</v>
      </c>
      <c r="O11" s="243" t="s">
        <v>242</v>
      </c>
      <c r="P11" s="197"/>
      <c r="Q11" s="197"/>
      <c r="R11" s="198"/>
      <c r="S11" s="199"/>
      <c r="T11" s="199"/>
      <c r="U11" s="199"/>
      <c r="V11" s="199"/>
      <c r="W11" s="200">
        <f>SUM(PL_242[[#This Row],[EZ 1: Stärkung des Natur-, Kultur- und Lebensraumes]:[EZ 4: eine gleichwertige Lebensqualität]])</f>
        <v>0</v>
      </c>
      <c r="X11" s="199"/>
      <c r="Y11" s="199"/>
      <c r="Z11" s="199"/>
      <c r="AA11" s="200">
        <f>SUM(PL_242[[#This Row],[Öffentlichkeit]:[Netzwerk/ARGE]])</f>
        <v>0</v>
      </c>
      <c r="AB11" s="199"/>
      <c r="AC11" s="201">
        <f>PL_242[[#This Row],[Kooperationsprojekt]]+PL_242[[#This Row],[Beteilgungsverfahren]]+PL_242[[#This Row],[Entwicklungsziele]]</f>
        <v>0</v>
      </c>
      <c r="AD11" s="202"/>
      <c r="AE11" s="202"/>
      <c r="AF11" s="202"/>
      <c r="AG11" s="202"/>
      <c r="AH11" s="201">
        <f>HT!D9</f>
        <v>0</v>
      </c>
      <c r="AI11" s="203">
        <f>PL_242[[#This Row],[Spez. Kriterien Gesamt]]+PL_242[[#This Row],[Summe Allg. Kriterien]]</f>
        <v>0</v>
      </c>
      <c r="AJ11" s="204">
        <f>PL_242[[#This Row],[Punkte Insgesamt]]/65</f>
        <v>0</v>
      </c>
      <c r="AK11" s="205">
        <f>SUM(PL_242[[#This Row],[Anpassung an den Klimawandel]:[Grundversorgung mit Waren und WTB]])</f>
        <v>0</v>
      </c>
      <c r="AL11" s="206"/>
      <c r="AM11" s="206"/>
      <c r="AN11" s="206"/>
      <c r="AO11" s="206"/>
      <c r="AP11" s="205">
        <f>SUM(PL_242[[#This Row],[nachhaltigen Bildungs- &amp; Informationsangeboten]:[Arbeitskräftesicherung &amp; Fort- und Weiterbildung]])</f>
        <v>0</v>
      </c>
      <c r="AQ11" s="206"/>
      <c r="AR11" s="206"/>
      <c r="AS11" s="206"/>
      <c r="AT11" s="206"/>
      <c r="AU11" s="205">
        <f>SUM(PL_242[[#This Row],[Förderung nachhaltiger Tourismus- und Naherholungsangebote]:[Nutzung der historischen Bausubstanz]])</f>
        <v>1</v>
      </c>
      <c r="AV11" s="207">
        <v>1</v>
      </c>
      <c r="AW11" s="207"/>
      <c r="AX11" s="207"/>
      <c r="AY11" s="207"/>
      <c r="AZ11" s="205">
        <f>SUM(PL_242[[#This Row],[Dorfgemeinschaften,  ehrenamtlichen Engagements,  Gemeinschaftssinns, demokratischen Kultur]:[Vielfalt des Kulturangebotes &amp; dazugehörige Infrastruktur]])</f>
        <v>0</v>
      </c>
      <c r="BA11" s="208"/>
      <c r="BB11" s="208"/>
      <c r="BC11" s="208"/>
      <c r="BD11" s="209"/>
      <c r="BE11" s="210">
        <f>IF(PL_242[[#This Row],[HF 1. Grundver-sorgung und Lebensqualität ]]=1,PL_242[[#This Row],[Mgl. Fhöhe]],0)</f>
        <v>0</v>
      </c>
      <c r="BF11" s="210">
        <f>IF(PL_242[[#This Row],[HF 2. Bildung und Qualifizierung ]]=1,PL_242[[#This Row],[Mgl. Fhöhe]],0)</f>
        <v>0</v>
      </c>
      <c r="BG11" s="210">
        <f>IF(PL_242[[#This Row],[HF 3. Nachhaltiges Wirtschaften und regionale Kreisläufe]]=1,PL_242[[#This Row],[Mgl. Fhöhe]],0)</f>
        <v>45810</v>
      </c>
      <c r="BH11" s="210">
        <f>IF(PL_242[[#This Row],[HF 4. Beteiligung und Identitäts-stiftung]]=1,PL_242[[#This Row],[Mgl. Fhöhe]],0)</f>
        <v>0</v>
      </c>
      <c r="BI11" s="211" t="s">
        <v>1</v>
      </c>
      <c r="BJ11" s="212">
        <f>PL_242[[#This Row],[HF 1. Grundver-sorgung und Lebensqualität ]]+PL_242[[#This Row],[HF 3. Nachhaltiges Wirtschaften und regionale Kreisläufe]]+PL_242[[#This Row],[HF 2. Bildung und Qualifizierung ]]+PL_242[[#This Row],[HF 4. Beteiligung und Identitäts-stiftung]]+PL_242[[#This Row],[Regional-mana-gement]]</f>
        <v>1</v>
      </c>
    </row>
    <row r="12" spans="1:68" s="213" customFormat="1" ht="50.1" customHeight="1" x14ac:dyDescent="0.3">
      <c r="A12" s="189">
        <v>100</v>
      </c>
      <c r="B12" s="200">
        <v>27</v>
      </c>
      <c r="C12" s="171" t="s">
        <v>230</v>
      </c>
      <c r="D12" s="254" t="s">
        <v>233</v>
      </c>
      <c r="E12" s="255">
        <v>253779.59</v>
      </c>
      <c r="F12" s="191">
        <f>PL_242[[#This Row],[ Gesamt-kosten ]]/PL_242[[#This Row],[ Vorsteuer ]]</f>
        <v>213260.15966386555</v>
      </c>
      <c r="G12" s="192">
        <v>1.19</v>
      </c>
      <c r="H12" s="193">
        <v>0.55000000000000004</v>
      </c>
      <c r="I12" s="214">
        <f>PL_242[[#This Row],[förderfähige Kosten ]]*PL_242[[#This Row],[Förderquote]]</f>
        <v>117293.08781512605</v>
      </c>
      <c r="J12" s="191">
        <f>PL_242[[#This Row],[Mgl. Fhöhe]]</f>
        <v>117293.08781512605</v>
      </c>
      <c r="K12" s="214">
        <f>PL_242[[#This Row],[ beantragte  Fördermittel ]]*0.2</f>
        <v>23458.617563025211</v>
      </c>
      <c r="L12" s="194">
        <v>1</v>
      </c>
      <c r="M12" s="194">
        <v>1</v>
      </c>
      <c r="N12" s="195"/>
      <c r="O12" s="243" t="s">
        <v>242</v>
      </c>
      <c r="P12" s="197"/>
      <c r="Q12" s="197"/>
      <c r="R12" s="198"/>
      <c r="S12" s="199"/>
      <c r="T12" s="199"/>
      <c r="U12" s="199"/>
      <c r="V12" s="199"/>
      <c r="W12" s="200">
        <f>SUM(PL_242[[#This Row],[EZ 1: Stärkung des Natur-, Kultur- und Lebensraumes]:[EZ 4: eine gleichwertige Lebensqualität]])</f>
        <v>0</v>
      </c>
      <c r="X12" s="199"/>
      <c r="Y12" s="199"/>
      <c r="Z12" s="199"/>
      <c r="AA12" s="200">
        <f>SUM(PL_242[[#This Row],[Öffentlichkeit]:[Netzwerk/ARGE]])</f>
        <v>0</v>
      </c>
      <c r="AB12" s="199"/>
      <c r="AC12" s="201">
        <f>PL_242[[#This Row],[Kooperationsprojekt]]+PL_242[[#This Row],[Beteilgungsverfahren]]+PL_242[[#This Row],[Entwicklungsziele]]</f>
        <v>0</v>
      </c>
      <c r="AD12" s="202"/>
      <c r="AE12" s="202"/>
      <c r="AF12" s="202"/>
      <c r="AG12" s="202"/>
      <c r="AH12" s="201">
        <f>HT!D10</f>
        <v>0</v>
      </c>
      <c r="AI12" s="203">
        <f>PL_242[[#This Row],[Spez. Kriterien Gesamt]]+PL_242[[#This Row],[Summe Allg. Kriterien]]</f>
        <v>0</v>
      </c>
      <c r="AJ12" s="204">
        <f>PL_242[[#This Row],[Punkte Insgesamt]]/65</f>
        <v>0</v>
      </c>
      <c r="AK12" s="205">
        <f>SUM(PL_242[[#This Row],[Anpassung an den Klimawandel]:[Grundversorgung mit Waren und WTB]])</f>
        <v>0</v>
      </c>
      <c r="AL12" s="206"/>
      <c r="AM12" s="206"/>
      <c r="AN12" s="206"/>
      <c r="AO12" s="206"/>
      <c r="AP12" s="205">
        <f>SUM(PL_242[[#This Row],[nachhaltigen Bildungs- &amp; Informationsangeboten]:[Arbeitskräftesicherung &amp; Fort- und Weiterbildung]])</f>
        <v>1</v>
      </c>
      <c r="AQ12" s="206">
        <v>1</v>
      </c>
      <c r="AR12" s="206"/>
      <c r="AS12" s="206"/>
      <c r="AT12" s="206"/>
      <c r="AU12" s="205">
        <f>SUM(PL_242[[#This Row],[Förderung nachhaltiger Tourismus- und Naherholungsangebote]:[Nutzung der historischen Bausubstanz]])</f>
        <v>0</v>
      </c>
      <c r="AV12" s="207"/>
      <c r="AW12" s="207"/>
      <c r="AX12" s="207"/>
      <c r="AY12" s="207"/>
      <c r="AZ12" s="205">
        <f>SUM(PL_242[[#This Row],[Dorfgemeinschaften,  ehrenamtlichen Engagements,  Gemeinschaftssinns, demokratischen Kultur]:[Vielfalt des Kulturangebotes &amp; dazugehörige Infrastruktur]])</f>
        <v>0</v>
      </c>
      <c r="BA12" s="208"/>
      <c r="BB12" s="208"/>
      <c r="BC12" s="208"/>
      <c r="BD12" s="209"/>
      <c r="BE12" s="210">
        <f>IF(PL_242[[#This Row],[HF 1. Grundver-sorgung und Lebensqualität ]]=1,PL_242[[#This Row],[Mgl. Fhöhe]],0)</f>
        <v>0</v>
      </c>
      <c r="BF12" s="210">
        <f>IF(PL_242[[#This Row],[HF 2. Bildung und Qualifizierung ]]=1,PL_242[[#This Row],[Mgl. Fhöhe]],0)</f>
        <v>117293.08781512605</v>
      </c>
      <c r="BG12" s="210">
        <f>IF(PL_242[[#This Row],[HF 3. Nachhaltiges Wirtschaften und regionale Kreisläufe]]=1,PL_242[[#This Row],[Mgl. Fhöhe]],0)</f>
        <v>0</v>
      </c>
      <c r="BH12" s="210">
        <f>IF(PL_242[[#This Row],[HF 4. Beteiligung und Identitäts-stiftung]]=1,PL_242[[#This Row],[Mgl. Fhöhe]],0)</f>
        <v>0</v>
      </c>
      <c r="BI12" s="211" t="s">
        <v>1</v>
      </c>
      <c r="BJ12" s="212">
        <f>PL_242[[#This Row],[HF 1. Grundver-sorgung und Lebensqualität ]]+PL_242[[#This Row],[HF 3. Nachhaltiges Wirtschaften und regionale Kreisläufe]]+PL_242[[#This Row],[HF 2. Bildung und Qualifizierung ]]+PL_242[[#This Row],[HF 4. Beteiligung und Identitäts-stiftung]]+PL_242[[#This Row],[Regional-mana-gement]]</f>
        <v>1</v>
      </c>
    </row>
    <row r="13" spans="1:68" s="12" customFormat="1" x14ac:dyDescent="0.3">
      <c r="A13" s="110"/>
      <c r="B13" s="200"/>
      <c r="C13" s="109"/>
      <c r="D13" s="111"/>
      <c r="E13" s="112"/>
      <c r="F13" s="50"/>
      <c r="G13" s="51"/>
      <c r="H13" s="52"/>
      <c r="I13" s="53"/>
      <c r="J13" s="50"/>
      <c r="K13" s="50"/>
      <c r="L13" s="54"/>
      <c r="M13" s="54"/>
      <c r="N13" s="113"/>
      <c r="O13" s="114"/>
      <c r="P13" s="114"/>
      <c r="Q13" s="114"/>
      <c r="R13" s="115"/>
      <c r="S13" s="55"/>
      <c r="T13" s="55"/>
      <c r="U13" s="55"/>
      <c r="V13" s="55"/>
      <c r="W13" s="56"/>
      <c r="X13" s="55"/>
      <c r="Y13" s="55"/>
      <c r="Z13" s="55"/>
      <c r="AA13" s="56"/>
      <c r="AB13" s="55"/>
      <c r="AC13" s="57"/>
      <c r="AD13" s="79"/>
      <c r="AE13" s="79"/>
      <c r="AF13" s="79"/>
      <c r="AG13" s="79"/>
      <c r="AH13" s="57"/>
      <c r="AI13" s="58"/>
      <c r="AJ13" s="59"/>
      <c r="AK13" s="18"/>
      <c r="AL13" s="20"/>
      <c r="AM13" s="20"/>
      <c r="AN13" s="20"/>
      <c r="AO13" s="20"/>
      <c r="AP13" s="18"/>
      <c r="AQ13" s="20"/>
      <c r="AR13" s="20"/>
      <c r="AS13" s="20"/>
      <c r="AT13" s="20"/>
      <c r="AU13" s="18"/>
      <c r="AV13" s="19"/>
      <c r="AW13" s="19"/>
      <c r="AX13" s="19"/>
      <c r="AY13" s="19"/>
      <c r="AZ13" s="18"/>
      <c r="BA13" s="17"/>
      <c r="BB13" s="17"/>
      <c r="BC13" s="17"/>
      <c r="BD13" s="16"/>
      <c r="BE13" s="15"/>
      <c r="BF13" s="15"/>
      <c r="BG13" s="15"/>
      <c r="BH13" s="15"/>
      <c r="BI13" s="14"/>
      <c r="BJ13" s="13"/>
    </row>
    <row r="14" spans="1:68" ht="33" customHeight="1" thickBot="1" x14ac:dyDescent="0.35">
      <c r="A14" s="83" t="s">
        <v>74</v>
      </c>
      <c r="B14" s="248"/>
      <c r="C14" s="85"/>
      <c r="D14" s="85"/>
      <c r="E14" s="240">
        <f>SUBTOTAL(109,E5:E13)</f>
        <v>943584.51</v>
      </c>
      <c r="F14" s="240">
        <f>SUBTOTAL(109,F5:F13)</f>
        <v>898328.21680672269</v>
      </c>
      <c r="G14" s="241"/>
      <c r="H14" s="241"/>
      <c r="I14" s="240">
        <f>SUBTOTAL(109,I5:I13)</f>
        <v>687385.20924369746</v>
      </c>
      <c r="J14" s="240">
        <f>SUBTOTAL(109,J5:J13)</f>
        <v>687385.20924369746</v>
      </c>
      <c r="K14" s="242">
        <f>SUBTOTAL(109,PL_242[[ private Kofi ]])</f>
        <v>38064.241848739497</v>
      </c>
      <c r="L14" s="105"/>
      <c r="M14" s="105"/>
      <c r="N14" s="86"/>
      <c r="O14" s="87"/>
      <c r="P14" s="87">
        <f>SUBTOTAL(109,PL_242[31. Jul. 26])</f>
        <v>0</v>
      </c>
      <c r="Q14" s="87">
        <f>SUBTOTAL(109,PL_242[32. Jul. 26])</f>
        <v>0</v>
      </c>
      <c r="R14" s="88"/>
      <c r="S14" s="89"/>
      <c r="T14" s="89"/>
      <c r="U14" s="89"/>
      <c r="V14" s="89"/>
      <c r="W14" s="90"/>
      <c r="X14" s="89"/>
      <c r="Y14" s="89"/>
      <c r="Z14" s="89"/>
      <c r="AA14" s="91"/>
      <c r="AB14" s="89"/>
      <c r="AC14" s="80"/>
      <c r="AD14" s="89"/>
      <c r="AE14" s="89"/>
      <c r="AF14" s="89"/>
      <c r="AG14" s="89"/>
      <c r="AH14" s="80"/>
      <c r="AI14" s="92"/>
      <c r="AJ14" s="93"/>
      <c r="AK14" s="94"/>
      <c r="AL14" s="95"/>
      <c r="AM14" s="95"/>
      <c r="AN14" s="95"/>
      <c r="AO14" s="95"/>
      <c r="AP14" s="94"/>
      <c r="AQ14" s="95"/>
      <c r="AR14" s="95"/>
      <c r="AS14" s="95"/>
      <c r="AT14" s="95"/>
      <c r="AU14" s="94"/>
      <c r="AV14" s="96"/>
      <c r="AW14" s="96"/>
      <c r="AX14" s="96"/>
      <c r="AY14" s="96"/>
      <c r="AZ14" s="94"/>
      <c r="BA14" s="97"/>
      <c r="BB14" s="97"/>
      <c r="BC14" s="97"/>
      <c r="BD14" s="98"/>
      <c r="BE14" s="7">
        <f>SUBTOTAL(109,PL_242[HF 1: Grund- versorgung und Lebensqualität 2])</f>
        <v>0</v>
      </c>
      <c r="BF14" s="7">
        <f>SUBTOTAL(109,PL_242[HF 2: Bildung und Qualifizierung3])</f>
        <v>117293.08781512605</v>
      </c>
      <c r="BG14" s="7">
        <f>SUBTOTAL(109,PL_242[HF 3: Nachhaltiges Wirtschaften und regionale Kreisläufe2])</f>
        <v>286418.12142857141</v>
      </c>
      <c r="BH14" s="7">
        <f>SUBTOTAL(109,PL_242[HF 4:  Beteiligung und Identitäts-stiftung4])</f>
        <v>1073674</v>
      </c>
      <c r="BI14" s="99">
        <f>SUBTOTAL(109,PL_242[ Regional-management ])</f>
        <v>0</v>
      </c>
      <c r="BJ14" s="100"/>
    </row>
    <row r="15" spans="1:68" s="60" customFormat="1" ht="48" customHeight="1" thickBot="1" x14ac:dyDescent="0.35">
      <c r="A15" s="268" t="s">
        <v>73</v>
      </c>
      <c r="B15" s="268"/>
      <c r="C15" s="268"/>
      <c r="D15" s="268"/>
      <c r="E15" s="268"/>
      <c r="F15" s="268"/>
      <c r="G15" s="268"/>
      <c r="H15" s="268"/>
      <c r="I15" s="268"/>
      <c r="J15" s="65"/>
      <c r="K15" s="106"/>
      <c r="L15" s="107"/>
      <c r="M15" s="107"/>
      <c r="N15" s="69"/>
      <c r="O15" s="61"/>
      <c r="P15" s="61"/>
      <c r="Q15" s="61"/>
      <c r="R15" s="61"/>
      <c r="S15" s="10"/>
      <c r="T15" s="10"/>
      <c r="U15" s="10"/>
      <c r="V15" s="10"/>
      <c r="W15" s="10"/>
      <c r="X15" s="10"/>
      <c r="Y15" s="10"/>
      <c r="Z15" s="10"/>
      <c r="AA15" s="10"/>
      <c r="AB15" s="10"/>
      <c r="AC15" s="10"/>
      <c r="AD15" s="10"/>
      <c r="AE15" s="10"/>
      <c r="AF15" s="10"/>
      <c r="AG15" s="10"/>
      <c r="AJ15" s="62"/>
      <c r="AK15" s="10"/>
      <c r="AU15" s="10"/>
      <c r="AZ15" s="10"/>
      <c r="BK15" s="63">
        <f>PL_242[[#Totals],[HF 1: Grund- versorgung und Lebensqualität 2]]/PL_242[[#Totals],[Mgl. Fhöhe]]</f>
        <v>0</v>
      </c>
      <c r="BL15" s="63">
        <f>PL_242[[#Totals],[HF 3: Nachhaltiges Wirtschaften und regionale Kreisläufe2]]/PL_242[[#Totals],[Mgl. Fhöhe]]</f>
        <v>0.41667774862904872</v>
      </c>
      <c r="BM15" s="63">
        <f>PL_242[[#Totals],[HF 2: Bildung und Qualifizierung3]]/PL_242[[#Totals],[Mgl. Fhöhe]]</f>
        <v>0.1706366186496491</v>
      </c>
      <c r="BN15" s="63">
        <f>PL_242[[#Totals],[HF 4:  Beteiligung und Identitäts-stiftung4]]/PL_242[[#Totals],[Mgl. Fhöhe]]</f>
        <v>1.5619684356917145</v>
      </c>
      <c r="BO15" s="63">
        <f>PL_242[[#Totals],[ Regional-management ]]/PL_242[[#Totals],[Mgl. Fhöhe]]</f>
        <v>0</v>
      </c>
      <c r="BP15" s="64">
        <f>SUM(BK15:BO15)</f>
        <v>2.1492828029704123</v>
      </c>
    </row>
    <row r="16" spans="1:68" s="60" customFormat="1" ht="24" customHeight="1" thickTop="1" thickBot="1" x14ac:dyDescent="0.35">
      <c r="A16" s="249"/>
      <c r="B16" s="249"/>
      <c r="C16" s="249"/>
      <c r="D16" s="249"/>
      <c r="E16" s="249"/>
      <c r="F16" s="249"/>
      <c r="G16" s="249"/>
      <c r="H16" s="249"/>
      <c r="I16" s="249"/>
      <c r="K16" s="106"/>
      <c r="L16" s="107"/>
      <c r="M16" s="107"/>
      <c r="N16" s="69"/>
      <c r="O16" s="61"/>
      <c r="P16" s="61"/>
      <c r="Q16" s="61"/>
      <c r="R16" s="61"/>
      <c r="S16" s="10"/>
      <c r="T16" s="10"/>
      <c r="U16" s="10"/>
      <c r="V16" s="10"/>
      <c r="W16" s="10"/>
      <c r="X16" s="10"/>
      <c r="Y16" s="10"/>
      <c r="Z16" s="10"/>
      <c r="AA16" s="10"/>
      <c r="AB16" s="10"/>
      <c r="AC16" s="10"/>
      <c r="AD16" s="10"/>
      <c r="AE16" s="10"/>
      <c r="AF16" s="10"/>
      <c r="AG16" s="10"/>
      <c r="AJ16" s="62"/>
      <c r="AK16" s="10"/>
      <c r="AU16" s="10"/>
      <c r="AZ16" s="10"/>
      <c r="BK16" s="63"/>
      <c r="BL16" s="63"/>
      <c r="BM16" s="63"/>
      <c r="BN16" s="63"/>
      <c r="BO16" s="63"/>
      <c r="BP16" s="64"/>
    </row>
    <row r="17" spans="3:67" x14ac:dyDescent="0.3">
      <c r="C17" s="250" t="s">
        <v>77</v>
      </c>
      <c r="BN17" s="6">
        <f>PL_242[[#Totals],[Mgl. Fhöhe]]-BO17</f>
        <v>-790000.00000000012</v>
      </c>
      <c r="BO17" s="5">
        <f>SUM(PL_242[[#Totals],[HF 1: Grund- versorgung und Lebensqualität 2]:[ Regional-management ]])</f>
        <v>1477385.2092436976</v>
      </c>
    </row>
    <row r="18" spans="3:67" x14ac:dyDescent="0.3">
      <c r="C18" s="251" t="s">
        <v>75</v>
      </c>
    </row>
    <row r="19" spans="3:67" x14ac:dyDescent="0.3">
      <c r="C19" s="252" t="s">
        <v>31</v>
      </c>
    </row>
    <row r="20" spans="3:67" ht="16.2" thickBot="1" x14ac:dyDescent="0.35">
      <c r="C20" s="253" t="s">
        <v>76</v>
      </c>
    </row>
  </sheetData>
  <sheetProtection pivotTables="0"/>
  <dataConsolidate/>
  <mergeCells count="9">
    <mergeCell ref="AK2:BD2"/>
    <mergeCell ref="R1:AG1"/>
    <mergeCell ref="AK1:BD1"/>
    <mergeCell ref="A15:I15"/>
    <mergeCell ref="S2:W2"/>
    <mergeCell ref="X2:AA2"/>
    <mergeCell ref="AD2:AG2"/>
    <mergeCell ref="AH2:AI2"/>
    <mergeCell ref="O2:Q2"/>
  </mergeCells>
  <phoneticPr fontId="46" type="noConversion"/>
  <conditionalFormatting sqref="AJ5:AJ8 AJ11:AJ13">
    <cfRule type="cellIs" dxfId="145" priority="38" operator="lessThan">
      <formula>0.5</formula>
    </cfRule>
    <cfRule type="cellIs" dxfId="144" priority="39" operator="between">
      <formula>0.5</formula>
      <formula>0.79</formula>
    </cfRule>
    <cfRule type="cellIs" dxfId="143" priority="40" operator="greaterThan">
      <formula>0.8</formula>
    </cfRule>
  </conditionalFormatting>
  <conditionalFormatting sqref="AD5 AD11:AD13">
    <cfRule type="cellIs" dxfId="142" priority="37" operator="greaterThan">
      <formula>#REF!=1</formula>
    </cfRule>
  </conditionalFormatting>
  <conditionalFormatting sqref="AU5:AU8 AU11:AU13">
    <cfRule type="cellIs" dxfId="141" priority="36" operator="greaterThan">
      <formula>#REF!=1</formula>
    </cfRule>
  </conditionalFormatting>
  <conditionalFormatting sqref="AJ9">
    <cfRule type="cellIs" dxfId="140" priority="13" operator="lessThan">
      <formula>0.5</formula>
    </cfRule>
    <cfRule type="cellIs" dxfId="139" priority="14" operator="between">
      <formula>0.5</formula>
      <formula>0.79</formula>
    </cfRule>
    <cfRule type="cellIs" dxfId="138" priority="15" operator="greaterThan">
      <formula>0.8</formula>
    </cfRule>
  </conditionalFormatting>
  <conditionalFormatting sqref="AD9">
    <cfRule type="cellIs" dxfId="137" priority="12" operator="greaterThan">
      <formula>#REF!=1</formula>
    </cfRule>
  </conditionalFormatting>
  <conditionalFormatting sqref="AU9">
    <cfRule type="cellIs" dxfId="136" priority="11" operator="greaterThan">
      <formula>#REF!=1</formula>
    </cfRule>
  </conditionalFormatting>
  <conditionalFormatting sqref="AJ10">
    <cfRule type="cellIs" dxfId="135" priority="8" operator="lessThan">
      <formula>0.5</formula>
    </cfRule>
    <cfRule type="cellIs" dxfId="134" priority="9" operator="between">
      <formula>0.5</formula>
      <formula>0.79</formula>
    </cfRule>
    <cfRule type="cellIs" dxfId="133" priority="10" operator="greaterThan">
      <formula>0.8</formula>
    </cfRule>
  </conditionalFormatting>
  <conditionalFormatting sqref="AD10">
    <cfRule type="cellIs" dxfId="132" priority="7" operator="greaterThan">
      <formula>#REF!=1</formula>
    </cfRule>
  </conditionalFormatting>
  <conditionalFormatting sqref="AU10">
    <cfRule type="cellIs" dxfId="131" priority="6" operator="greaterThan">
      <formula>#REF!=1</formula>
    </cfRule>
  </conditionalFormatting>
  <conditionalFormatting sqref="AD6">
    <cfRule type="cellIs" dxfId="130" priority="5" operator="greaterThan">
      <formula>#REF!=1</formula>
    </cfRule>
  </conditionalFormatting>
  <conditionalFormatting sqref="AD7">
    <cfRule type="cellIs" dxfId="129" priority="4" operator="greaterThan">
      <formula>#REF!=1</formula>
    </cfRule>
  </conditionalFormatting>
  <conditionalFormatting sqref="AD8">
    <cfRule type="cellIs" dxfId="128" priority="3" operator="greaterThan">
      <formula>#REF!=1</formula>
    </cfRule>
  </conditionalFormatting>
  <dataValidations xWindow="541" yWindow="677" count="14">
    <dataValidation allowBlank="1" showInputMessage="1" showErrorMessage="1" promptTitle="Förderhöhen" prompt="Private: max. 200.000_x000a_öffentl: max. 300.000 - Leitprojekte max. 500.000_x000a_" sqref="J4" xr:uid="{00000000-0002-0000-0000-000000000000}"/>
    <dataValidation allowBlank="1" showInputMessage="1" showErrorMessage="1" promptTitle="Förderhöhen" prompt="Private: max. 200.000_x000a_öffentl: max. 300.000 - Leitprojekte max. 500.000" sqref="I4" xr:uid="{00000000-0002-0000-0000-000001000000}"/>
    <dataValidation allowBlank="1" showInputMessage="1" showErrorMessage="1" promptTitle="Kofi " prompt="20% der Fördersumme" sqref="K4:R4" xr:uid="{00000000-0002-0000-0000-000002000000}"/>
    <dataValidation allowBlank="1" showInputMessage="1" showErrorMessage="1" promptTitle="Förderquote" prompt="privat: max. 65 %_x000a_öffentl. max. 100 %_x000a_" sqref="H4" xr:uid="{00000000-0002-0000-0000-000003000000}"/>
    <dataValidation allowBlank="1" showInputMessage="1" showErrorMessage="1" promptTitle="förderfähige Kosten" prompt="privat = Nettokosten_x000a_öffentl. = Bruttokosten_x000a_" sqref="F4" xr:uid="{00000000-0002-0000-0000-000004000000}"/>
    <dataValidation type="whole" allowBlank="1" showInputMessage="1" showErrorMessage="1" promptTitle="EZ 1:" prompt="0 bis 10" sqref="S5:S13" xr:uid="{00000000-0002-0000-0000-000005000000}">
      <formula1>0</formula1>
      <formula2>10</formula2>
    </dataValidation>
    <dataValidation type="whole" allowBlank="1" showInputMessage="1" showErrorMessage="1" promptTitle="EZ 2:" prompt="0 bis 5" sqref="T5:T13" xr:uid="{00000000-0002-0000-0000-000006000000}">
      <formula1>0</formula1>
      <formula2>5</formula2>
    </dataValidation>
    <dataValidation type="whole" allowBlank="1" showInputMessage="1" showErrorMessage="1" promptTitle="EZ 3:" prompt="0 bis 5" sqref="U5:U13" xr:uid="{00000000-0002-0000-0000-000007000000}">
      <formula1>0</formula1>
      <formula2>5</formula2>
    </dataValidation>
    <dataValidation type="whole" allowBlank="1" showInputMessage="1" showErrorMessage="1" promptTitle="EZ 4:" prompt="0 bis 5" sqref="V5:V13" xr:uid="{00000000-0002-0000-0000-000008000000}">
      <formula1>0</formula1>
      <formula2>5</formula2>
    </dataValidation>
    <dataValidation type="whole" allowBlank="1" showInputMessage="1" showErrorMessage="1" promptTitle="Beteiligung" prompt="0 bis 5" sqref="Y5:Y13" xr:uid="{00000000-0002-0000-0000-000009000000}">
      <formula1>0</formula1>
      <formula2>5</formula2>
    </dataValidation>
    <dataValidation type="whole" allowBlank="1" showInputMessage="1" showErrorMessage="1" promptTitle="Netzwerk" prompt="0 bis 3" sqref="Z5:Z13" xr:uid="{00000000-0002-0000-0000-00000A000000}">
      <formula1>0</formula1>
      <formula2>3</formula2>
    </dataValidation>
    <dataValidation type="whole" allowBlank="1" showInputMessage="1" showErrorMessage="1" promptTitle="Kooperation" prompt="0 bis 5_x000a_" sqref="AB5:AB13" xr:uid="{00000000-0002-0000-0000-00000B000000}">
      <formula1>0</formula1>
      <formula2>5</formula2>
    </dataValidation>
    <dataValidation type="whole" allowBlank="1" showInputMessage="1" showErrorMessage="1" prompt="0 bis 25_x000a_" sqref="AD5:AG13" xr:uid="{00000000-0002-0000-0000-00000C000000}">
      <formula1>0</formula1>
      <formula2>25</formula2>
    </dataValidation>
    <dataValidation type="whole" allowBlank="1" showInputMessage="1" showErrorMessage="1" promptTitle="Öffentlichkeit" prompt="0 bis 2" sqref="X5:X13" xr:uid="{00000000-0002-0000-0000-00000D000000}">
      <formula1>0</formula1>
      <formula2>2</formula2>
    </dataValidation>
  </dataValidations>
  <pageMargins left="0.70866141732283472" right="0.70866141732283472" top="0.78740157480314965" bottom="0.78740157480314965" header="0.31496062992125984" footer="0.31496062992125984"/>
  <pageSetup paperSize="9" scale="70" fitToWidth="5" fitToHeight="2" orientation="landscape" r:id="rId1"/>
  <headerFooter>
    <oddHeader>&amp;C&amp;"-,Fett"Bewertungstabelle  für LEADER-Vorhaben der 
LEADER-Aktionsgruppe Mecklenburgische Seenplatte-Müritz</oddHeader>
    <oddFooter>&amp;LStand: &amp;D</oddFooter>
  </headerFooter>
  <colBreaks count="2" manualBreakCount="2">
    <brk id="18" min="1" max="44" man="1"/>
    <brk id="29" min="1" max="44" man="1"/>
  </colBreaks>
  <customProperties>
    <customPr name="pages" r:id="rId2"/>
    <customPr name="screen" r:id="rId3"/>
  </customProperties>
  <tableParts count="1">
    <tablePart r:id="rId4"/>
  </tableParts>
  <extLst>
    <ext xmlns:x14="http://schemas.microsoft.com/office/spreadsheetml/2009/9/main" uri="{CCE6A557-97BC-4b89-ADB6-D9C93CAAB3DF}">
      <x14:dataValidations xmlns:xm="http://schemas.microsoft.com/office/excel/2006/main" xWindow="541" yWindow="677" count="1">
        <x14:dataValidation type="list" allowBlank="1" showInputMessage="1" showErrorMessage="1" promptTitle="Besteht ein Interessenkonflikt" prompt="ja = es besteht ein Interessenkonflikt_x000a_nein - es besteht kein Interssenkonflikt" xr:uid="{00000000-0002-0000-0000-00000E000000}">
          <x14:formula1>
            <xm:f>Kriterien!$A$3:$A$4</xm:f>
          </x14:formula1>
          <xm:sqref>R5:R13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topLeftCell="A10" zoomScale="80" zoomScaleNormal="80" workbookViewId="0">
      <selection activeCell="B30" sqref="B30:D30"/>
    </sheetView>
  </sheetViews>
  <sheetFormatPr baseColWidth="10" defaultColWidth="11" defaultRowHeight="15.6" x14ac:dyDescent="0.3"/>
  <cols>
    <col min="1" max="1" width="16.5" style="117" customWidth="1"/>
    <col min="2" max="4" width="29.59765625" style="126" customWidth="1"/>
    <col min="5" max="6" width="6.19921875" style="116" customWidth="1"/>
    <col min="7" max="7" width="9.09765625" style="117" customWidth="1"/>
    <col min="8" max="9" width="22.69921875" style="117" customWidth="1"/>
    <col min="10" max="10" width="23.69921875" style="117" customWidth="1"/>
    <col min="11" max="11" width="24.3984375" style="117" customWidth="1"/>
    <col min="12" max="16384" width="11" style="117"/>
  </cols>
  <sheetData>
    <row r="1" spans="1:11" ht="27.75" customHeight="1" x14ac:dyDescent="0.3">
      <c r="A1" s="274" t="s">
        <v>87</v>
      </c>
      <c r="B1" s="275"/>
      <c r="C1" s="275"/>
      <c r="D1" s="275"/>
      <c r="G1" s="276" t="s">
        <v>88</v>
      </c>
      <c r="H1" s="277"/>
      <c r="I1" s="277"/>
      <c r="J1" s="277"/>
      <c r="K1" s="278"/>
    </row>
    <row r="2" spans="1:11" ht="20.25" customHeight="1" x14ac:dyDescent="0.3">
      <c r="A2" s="276" t="s">
        <v>89</v>
      </c>
      <c r="B2" s="277"/>
      <c r="C2" s="277"/>
      <c r="D2" s="277"/>
      <c r="G2" s="276" t="s">
        <v>90</v>
      </c>
      <c r="H2" s="277"/>
      <c r="I2" s="277"/>
      <c r="J2" s="277"/>
      <c r="K2" s="278"/>
    </row>
    <row r="4" spans="1:11" ht="25.5" customHeight="1" x14ac:dyDescent="0.3">
      <c r="A4" s="118" t="s">
        <v>91</v>
      </c>
      <c r="B4" s="119"/>
      <c r="C4" s="119"/>
      <c r="D4" s="119"/>
      <c r="G4" s="120" t="s">
        <v>92</v>
      </c>
      <c r="H4" s="121"/>
      <c r="I4" s="121"/>
      <c r="J4" s="121"/>
      <c r="K4" s="121"/>
    </row>
    <row r="5" spans="1:11" ht="20.25" customHeight="1" x14ac:dyDescent="0.3">
      <c r="A5" s="118"/>
      <c r="B5" s="119"/>
      <c r="C5" s="119"/>
      <c r="D5" s="119"/>
      <c r="G5" s="122" t="s">
        <v>93</v>
      </c>
      <c r="H5" s="121"/>
      <c r="I5" s="123"/>
      <c r="J5" s="123"/>
      <c r="K5" s="123"/>
    </row>
    <row r="6" spans="1:11" ht="63.75" customHeight="1" x14ac:dyDescent="0.3">
      <c r="A6" s="279" t="s">
        <v>94</v>
      </c>
      <c r="B6" s="279"/>
      <c r="C6" s="279"/>
      <c r="D6" s="279"/>
      <c r="E6" s="124"/>
      <c r="F6" s="124"/>
      <c r="G6" s="280" t="s">
        <v>95</v>
      </c>
      <c r="H6" s="281"/>
      <c r="I6" s="281"/>
      <c r="J6" s="281"/>
      <c r="K6" s="281"/>
    </row>
    <row r="7" spans="1:11" ht="15.75" customHeight="1" thickBot="1" x14ac:dyDescent="0.35">
      <c r="A7" s="125" t="s">
        <v>96</v>
      </c>
      <c r="B7" s="282" t="s">
        <v>97</v>
      </c>
      <c r="C7" s="282"/>
      <c r="D7" s="282"/>
      <c r="E7" s="126"/>
      <c r="F7" s="126"/>
      <c r="G7" s="121"/>
      <c r="H7" s="121"/>
      <c r="I7" s="121"/>
      <c r="J7" s="121"/>
      <c r="K7" s="121"/>
    </row>
    <row r="8" spans="1:11" ht="15.75" customHeight="1" x14ac:dyDescent="0.3">
      <c r="A8" s="125" t="s">
        <v>96</v>
      </c>
      <c r="B8" s="282" t="s">
        <v>98</v>
      </c>
      <c r="C8" s="282"/>
      <c r="D8" s="282"/>
      <c r="E8" s="126"/>
      <c r="F8" s="126"/>
      <c r="G8" s="127" t="s">
        <v>99</v>
      </c>
      <c r="H8" s="128"/>
      <c r="I8" s="128"/>
      <c r="J8" s="128"/>
      <c r="K8" s="129" t="s">
        <v>100</v>
      </c>
    </row>
    <row r="9" spans="1:11" ht="15.75" customHeight="1" x14ac:dyDescent="0.3">
      <c r="A9" s="125" t="s">
        <v>96</v>
      </c>
      <c r="B9" s="282" t="s">
        <v>101</v>
      </c>
      <c r="C9" s="282"/>
      <c r="D9" s="282"/>
      <c r="E9" s="126"/>
      <c r="F9" s="126"/>
      <c r="G9" s="130" t="s">
        <v>102</v>
      </c>
      <c r="H9" s="131"/>
      <c r="I9" s="131"/>
      <c r="J9" s="131"/>
      <c r="K9" s="132"/>
    </row>
    <row r="10" spans="1:11" ht="15.75" customHeight="1" x14ac:dyDescent="0.3">
      <c r="A10" s="133"/>
      <c r="B10" s="119"/>
      <c r="C10" s="119"/>
      <c r="D10" s="119"/>
      <c r="G10" s="283" t="s">
        <v>103</v>
      </c>
      <c r="H10" s="284"/>
      <c r="I10" s="284"/>
      <c r="J10" s="284"/>
      <c r="K10" s="134" t="s">
        <v>104</v>
      </c>
    </row>
    <row r="11" spans="1:11" ht="18" x14ac:dyDescent="0.3">
      <c r="A11" s="118" t="s">
        <v>36</v>
      </c>
      <c r="B11" s="119"/>
      <c r="C11" s="119"/>
      <c r="D11" s="119"/>
      <c r="G11" s="135" t="s">
        <v>105</v>
      </c>
      <c r="H11" s="136"/>
      <c r="I11" s="137"/>
      <c r="J11" s="136"/>
      <c r="K11" s="138"/>
    </row>
    <row r="12" spans="1:11" s="143" customFormat="1" ht="33" customHeight="1" x14ac:dyDescent="0.3">
      <c r="A12" s="139" t="s">
        <v>106</v>
      </c>
      <c r="B12" s="285" t="s">
        <v>107</v>
      </c>
      <c r="C12" s="285"/>
      <c r="D12" s="285"/>
      <c r="E12" s="140"/>
      <c r="F12" s="140"/>
      <c r="G12" s="141" t="s">
        <v>106</v>
      </c>
      <c r="H12" s="286" t="s">
        <v>108</v>
      </c>
      <c r="I12" s="286"/>
      <c r="J12" s="286"/>
      <c r="K12" s="142" t="s">
        <v>109</v>
      </c>
    </row>
    <row r="13" spans="1:11" s="143" customFormat="1" ht="33" customHeight="1" x14ac:dyDescent="0.3">
      <c r="A13" s="139" t="s">
        <v>110</v>
      </c>
      <c r="B13" s="285" t="s">
        <v>111</v>
      </c>
      <c r="C13" s="285"/>
      <c r="D13" s="285"/>
      <c r="E13" s="140"/>
      <c r="F13" s="140"/>
      <c r="G13" s="141" t="s">
        <v>110</v>
      </c>
      <c r="H13" s="286" t="s">
        <v>112</v>
      </c>
      <c r="I13" s="286"/>
      <c r="J13" s="286"/>
      <c r="K13" s="142" t="s">
        <v>113</v>
      </c>
    </row>
    <row r="14" spans="1:11" s="143" customFormat="1" ht="20.25" customHeight="1" x14ac:dyDescent="0.3">
      <c r="A14" s="139" t="s">
        <v>114</v>
      </c>
      <c r="B14" s="285" t="s">
        <v>115</v>
      </c>
      <c r="C14" s="285"/>
      <c r="D14" s="285"/>
      <c r="E14" s="140"/>
      <c r="F14" s="140"/>
      <c r="G14" s="141" t="s">
        <v>114</v>
      </c>
      <c r="H14" s="286" t="s">
        <v>116</v>
      </c>
      <c r="I14" s="286"/>
      <c r="J14" s="286"/>
      <c r="K14" s="142" t="s">
        <v>113</v>
      </c>
    </row>
    <row r="15" spans="1:11" s="143" customFormat="1" ht="33" customHeight="1" x14ac:dyDescent="0.3">
      <c r="A15" s="139" t="s">
        <v>117</v>
      </c>
      <c r="B15" s="285" t="s">
        <v>118</v>
      </c>
      <c r="C15" s="285"/>
      <c r="D15" s="285"/>
      <c r="E15" s="140"/>
      <c r="F15" s="140"/>
      <c r="G15" s="141" t="s">
        <v>117</v>
      </c>
      <c r="H15" s="286" t="s">
        <v>119</v>
      </c>
      <c r="I15" s="286"/>
      <c r="J15" s="286"/>
      <c r="K15" s="142" t="s">
        <v>113</v>
      </c>
    </row>
    <row r="16" spans="1:11" x14ac:dyDescent="0.3">
      <c r="A16" s="133"/>
      <c r="B16" s="119"/>
      <c r="C16" s="119"/>
      <c r="D16" s="119"/>
      <c r="G16" s="144"/>
      <c r="H16" s="145"/>
      <c r="I16" s="145"/>
      <c r="J16" s="145"/>
      <c r="K16" s="146"/>
    </row>
    <row r="17" spans="1:11" ht="18" x14ac:dyDescent="0.3">
      <c r="A17" s="118" t="s">
        <v>120</v>
      </c>
      <c r="B17" s="119"/>
      <c r="C17" s="119"/>
      <c r="D17" s="119"/>
      <c r="G17" s="130" t="s">
        <v>63</v>
      </c>
      <c r="H17" s="145"/>
      <c r="I17" s="145"/>
      <c r="J17" s="145"/>
      <c r="K17" s="146"/>
    </row>
    <row r="18" spans="1:11" s="150" customFormat="1" ht="33" customHeight="1" x14ac:dyDescent="0.3">
      <c r="A18" s="147" t="s">
        <v>106</v>
      </c>
      <c r="B18" s="285" t="s">
        <v>121</v>
      </c>
      <c r="C18" s="285"/>
      <c r="D18" s="285"/>
      <c r="E18" s="148"/>
      <c r="F18" s="148"/>
      <c r="G18" s="283" t="s">
        <v>122</v>
      </c>
      <c r="H18" s="284"/>
      <c r="I18" s="284"/>
      <c r="J18" s="284"/>
      <c r="K18" s="149" t="s">
        <v>123</v>
      </c>
    </row>
    <row r="19" spans="1:11" s="150" customFormat="1" ht="19.5" customHeight="1" x14ac:dyDescent="0.3">
      <c r="A19" s="147" t="s">
        <v>110</v>
      </c>
      <c r="B19" s="285" t="s">
        <v>124</v>
      </c>
      <c r="C19" s="285"/>
      <c r="D19" s="285"/>
      <c r="E19" s="148"/>
      <c r="F19" s="148"/>
      <c r="G19" s="141" t="s">
        <v>106</v>
      </c>
      <c r="H19" s="286" t="s">
        <v>125</v>
      </c>
      <c r="I19" s="286"/>
      <c r="J19" s="286"/>
      <c r="K19" s="142" t="s">
        <v>126</v>
      </c>
    </row>
    <row r="20" spans="1:11" s="143" customFormat="1" ht="18.75" customHeight="1" x14ac:dyDescent="0.3">
      <c r="A20" s="147"/>
      <c r="B20" s="151"/>
      <c r="C20" s="151"/>
      <c r="D20" s="151"/>
      <c r="E20" s="140"/>
      <c r="F20" s="140"/>
      <c r="G20" s="141" t="s">
        <v>110</v>
      </c>
      <c r="H20" s="286" t="s">
        <v>127</v>
      </c>
      <c r="I20" s="286"/>
      <c r="J20" s="286"/>
      <c r="K20" s="142" t="s">
        <v>113</v>
      </c>
    </row>
    <row r="21" spans="1:11" ht="18" x14ac:dyDescent="0.3">
      <c r="A21" s="118" t="s">
        <v>128</v>
      </c>
      <c r="B21" s="119"/>
      <c r="C21" s="119"/>
      <c r="D21" s="119"/>
      <c r="G21" s="141" t="s">
        <v>114</v>
      </c>
      <c r="H21" s="286" t="s">
        <v>129</v>
      </c>
      <c r="I21" s="286"/>
      <c r="J21" s="286"/>
      <c r="K21" s="142" t="s">
        <v>130</v>
      </c>
    </row>
    <row r="22" spans="1:11" x14ac:dyDescent="0.3">
      <c r="A22" s="152" t="s">
        <v>131</v>
      </c>
      <c r="B22" s="287" t="s">
        <v>132</v>
      </c>
      <c r="C22" s="288"/>
      <c r="D22" s="288"/>
      <c r="G22" s="144"/>
      <c r="H22" s="289"/>
      <c r="I22" s="289"/>
      <c r="J22" s="289"/>
      <c r="K22" s="146"/>
    </row>
    <row r="23" spans="1:11" s="143" customFormat="1" ht="18.75" customHeight="1" x14ac:dyDescent="0.3">
      <c r="A23" s="147" t="s">
        <v>133</v>
      </c>
      <c r="B23" s="285" t="s">
        <v>134</v>
      </c>
      <c r="C23" s="285"/>
      <c r="D23" s="285"/>
      <c r="E23" s="140"/>
      <c r="F23" s="140"/>
      <c r="G23" s="290" t="s">
        <v>135</v>
      </c>
      <c r="H23" s="291" t="s">
        <v>136</v>
      </c>
      <c r="I23" s="291"/>
      <c r="J23" s="291"/>
      <c r="K23" s="149"/>
    </row>
    <row r="24" spans="1:11" s="143" customFormat="1" ht="47.1" customHeight="1" thickBot="1" x14ac:dyDescent="0.35">
      <c r="A24" s="147" t="s">
        <v>137</v>
      </c>
      <c r="B24" s="285" t="s">
        <v>138</v>
      </c>
      <c r="C24" s="285"/>
      <c r="D24" s="285"/>
      <c r="E24" s="140"/>
      <c r="F24" s="140"/>
      <c r="G24" s="292" t="s">
        <v>139</v>
      </c>
      <c r="H24" s="293"/>
      <c r="I24" s="293"/>
      <c r="J24" s="293"/>
      <c r="K24" s="153" t="s">
        <v>113</v>
      </c>
    </row>
    <row r="25" spans="1:11" s="143" customFormat="1" ht="47.1" customHeight="1" thickBot="1" x14ac:dyDescent="0.35">
      <c r="A25" s="147" t="s">
        <v>140</v>
      </c>
      <c r="B25" s="285" t="s">
        <v>141</v>
      </c>
      <c r="C25" s="285"/>
      <c r="D25" s="285"/>
      <c r="E25" s="140"/>
      <c r="F25" s="140"/>
      <c r="G25" s="294" t="s">
        <v>142</v>
      </c>
      <c r="H25" s="295"/>
      <c r="I25" s="295"/>
      <c r="J25" s="295"/>
      <c r="K25" s="154">
        <v>40</v>
      </c>
    </row>
    <row r="26" spans="1:11" s="143" customFormat="1" ht="47.1" customHeight="1" x14ac:dyDescent="0.3">
      <c r="A26" s="147" t="s">
        <v>143</v>
      </c>
      <c r="B26" s="285" t="s">
        <v>144</v>
      </c>
      <c r="C26" s="285"/>
      <c r="D26" s="285"/>
      <c r="E26" s="140"/>
      <c r="F26" s="140"/>
      <c r="G26" s="296" t="s">
        <v>145</v>
      </c>
      <c r="H26" s="296"/>
      <c r="I26" s="296"/>
      <c r="J26" s="296"/>
      <c r="K26" s="296"/>
    </row>
    <row r="27" spans="1:11" s="143" customFormat="1" ht="47.1" customHeight="1" x14ac:dyDescent="0.3">
      <c r="A27" s="155" t="s">
        <v>146</v>
      </c>
      <c r="B27" s="297" t="s">
        <v>147</v>
      </c>
      <c r="C27" s="298"/>
      <c r="D27" s="298"/>
      <c r="E27" s="140"/>
      <c r="F27" s="140"/>
      <c r="G27" s="299" t="s">
        <v>148</v>
      </c>
      <c r="H27" s="300"/>
      <c r="I27" s="300"/>
      <c r="J27" s="300"/>
      <c r="K27" s="300"/>
    </row>
    <row r="28" spans="1:11" s="150" customFormat="1" ht="33" customHeight="1" x14ac:dyDescent="0.3">
      <c r="A28" s="147" t="s">
        <v>133</v>
      </c>
      <c r="B28" s="285" t="s">
        <v>149</v>
      </c>
      <c r="C28" s="285"/>
      <c r="D28" s="285"/>
      <c r="E28" s="148"/>
      <c r="F28" s="148"/>
      <c r="G28" s="299" t="s">
        <v>150</v>
      </c>
      <c r="H28" s="299"/>
      <c r="I28" s="299"/>
      <c r="J28" s="299"/>
      <c r="K28" s="299"/>
    </row>
    <row r="29" spans="1:11" s="156" customFormat="1" ht="33" customHeight="1" x14ac:dyDescent="0.3">
      <c r="A29" s="147" t="s">
        <v>137</v>
      </c>
      <c r="B29" s="285" t="s">
        <v>151</v>
      </c>
      <c r="C29" s="285"/>
      <c r="D29" s="285"/>
      <c r="G29" s="299" t="s">
        <v>152</v>
      </c>
      <c r="H29" s="299"/>
      <c r="I29" s="299"/>
      <c r="J29" s="299"/>
      <c r="K29" s="299"/>
    </row>
    <row r="30" spans="1:11" s="156" customFormat="1" ht="33" customHeight="1" x14ac:dyDescent="0.3">
      <c r="A30" s="147" t="s">
        <v>140</v>
      </c>
      <c r="B30" s="285" t="s">
        <v>153</v>
      </c>
      <c r="C30" s="285"/>
      <c r="D30" s="285"/>
      <c r="G30" s="301"/>
      <c r="H30" s="301"/>
      <c r="I30" s="301"/>
      <c r="J30" s="301"/>
      <c r="K30" s="301"/>
    </row>
    <row r="31" spans="1:11" s="150" customFormat="1" ht="33" customHeight="1" x14ac:dyDescent="0.3">
      <c r="A31" s="147" t="s">
        <v>143</v>
      </c>
      <c r="B31" s="285" t="s">
        <v>154</v>
      </c>
      <c r="C31" s="285"/>
      <c r="D31" s="285"/>
      <c r="E31" s="148"/>
      <c r="F31" s="148"/>
      <c r="G31" s="122" t="s">
        <v>62</v>
      </c>
      <c r="H31" s="157"/>
      <c r="I31" s="123"/>
      <c r="J31" s="123"/>
      <c r="K31" s="123"/>
    </row>
    <row r="32" spans="1:11" s="143" customFormat="1" ht="32.1" customHeight="1" x14ac:dyDescent="0.3">
      <c r="A32" s="133"/>
      <c r="B32" s="119"/>
      <c r="C32" s="119"/>
      <c r="D32" s="119"/>
      <c r="E32" s="140"/>
      <c r="F32" s="140"/>
      <c r="G32" s="280" t="s">
        <v>155</v>
      </c>
      <c r="H32" s="281"/>
      <c r="I32" s="281"/>
      <c r="J32" s="281"/>
      <c r="K32" s="281"/>
    </row>
    <row r="33" spans="1:11" s="143" customFormat="1" ht="23.25" customHeight="1" thickBot="1" x14ac:dyDescent="0.35">
      <c r="A33" s="155" t="s">
        <v>156</v>
      </c>
      <c r="B33" s="297" t="s">
        <v>157</v>
      </c>
      <c r="C33" s="298"/>
      <c r="D33" s="298"/>
      <c r="E33" s="140"/>
      <c r="F33" s="140"/>
      <c r="G33" s="280" t="s">
        <v>158</v>
      </c>
      <c r="H33" s="281"/>
      <c r="I33" s="281"/>
      <c r="J33" s="281"/>
      <c r="K33" s="281"/>
    </row>
    <row r="34" spans="1:11" s="143" customFormat="1" ht="33" customHeight="1" thickBot="1" x14ac:dyDescent="0.35">
      <c r="A34" s="147" t="s">
        <v>133</v>
      </c>
      <c r="B34" s="285" t="s">
        <v>159</v>
      </c>
      <c r="C34" s="285"/>
      <c r="D34" s="285"/>
      <c r="E34" s="140"/>
      <c r="F34" s="140"/>
      <c r="G34" s="158"/>
      <c r="H34" s="302" t="s">
        <v>160</v>
      </c>
      <c r="I34" s="303"/>
      <c r="J34" s="159" t="s">
        <v>161</v>
      </c>
      <c r="K34" s="158"/>
    </row>
    <row r="35" spans="1:11" ht="64.5" customHeight="1" thickBot="1" x14ac:dyDescent="0.35">
      <c r="A35" s="147" t="s">
        <v>137</v>
      </c>
      <c r="B35" s="285" t="s">
        <v>162</v>
      </c>
      <c r="C35" s="285"/>
      <c r="D35" s="285"/>
      <c r="G35" s="121"/>
      <c r="H35" s="302" t="s">
        <v>163</v>
      </c>
      <c r="I35" s="303"/>
      <c r="J35" s="160" t="s">
        <v>164</v>
      </c>
      <c r="K35" s="121"/>
    </row>
    <row r="36" spans="1:11" ht="33" customHeight="1" thickBot="1" x14ac:dyDescent="0.35">
      <c r="A36" s="147" t="s">
        <v>140</v>
      </c>
      <c r="B36" s="285" t="s">
        <v>165</v>
      </c>
      <c r="C36" s="285"/>
      <c r="D36" s="285"/>
      <c r="G36" s="121"/>
      <c r="H36" s="302" t="s">
        <v>166</v>
      </c>
      <c r="I36" s="303"/>
      <c r="J36" s="160" t="s">
        <v>167</v>
      </c>
      <c r="K36" s="121"/>
    </row>
    <row r="37" spans="1:11" s="143" customFormat="1" ht="33" customHeight="1" thickBot="1" x14ac:dyDescent="0.35">
      <c r="A37" s="147" t="s">
        <v>143</v>
      </c>
      <c r="B37" s="285" t="s">
        <v>168</v>
      </c>
      <c r="C37" s="285"/>
      <c r="D37" s="285"/>
      <c r="E37" s="140"/>
      <c r="F37" s="140"/>
      <c r="G37" s="158"/>
      <c r="H37" s="302" t="s">
        <v>169</v>
      </c>
      <c r="I37" s="303"/>
      <c r="J37" s="160" t="s">
        <v>170</v>
      </c>
      <c r="K37" s="158"/>
    </row>
    <row r="38" spans="1:11" s="143" customFormat="1" ht="32.1" customHeight="1" thickBot="1" x14ac:dyDescent="0.35">
      <c r="A38" s="133"/>
      <c r="B38" s="119"/>
      <c r="C38" s="119"/>
      <c r="D38" s="119"/>
      <c r="E38" s="140"/>
      <c r="F38" s="140"/>
      <c r="G38" s="158"/>
      <c r="H38" s="302" t="s">
        <v>171</v>
      </c>
      <c r="I38" s="303"/>
      <c r="J38" s="160" t="s">
        <v>172</v>
      </c>
      <c r="K38" s="158"/>
    </row>
    <row r="39" spans="1:11" s="143" customFormat="1" ht="32.1" customHeight="1" thickBot="1" x14ac:dyDescent="0.35">
      <c r="A39" s="155" t="s">
        <v>173</v>
      </c>
      <c r="B39" s="297" t="s">
        <v>174</v>
      </c>
      <c r="C39" s="298"/>
      <c r="D39" s="298"/>
      <c r="E39" s="140"/>
      <c r="F39" s="140"/>
      <c r="G39" s="158"/>
      <c r="H39" s="302" t="s">
        <v>175</v>
      </c>
      <c r="I39" s="303"/>
      <c r="J39" s="160" t="s">
        <v>176</v>
      </c>
      <c r="K39" s="158"/>
    </row>
    <row r="40" spans="1:11" s="143" customFormat="1" ht="32.1" customHeight="1" x14ac:dyDescent="0.3">
      <c r="A40" s="147" t="s">
        <v>133</v>
      </c>
      <c r="B40" s="285" t="s">
        <v>177</v>
      </c>
      <c r="C40" s="285"/>
      <c r="D40" s="285"/>
      <c r="E40" s="140"/>
      <c r="F40" s="140"/>
      <c r="G40" s="296" t="s">
        <v>178</v>
      </c>
      <c r="H40" s="296"/>
      <c r="I40" s="296"/>
      <c r="J40" s="296"/>
      <c r="K40" s="296"/>
    </row>
    <row r="41" spans="1:11" ht="32.1" customHeight="1" x14ac:dyDescent="0.3">
      <c r="A41" s="147" t="s">
        <v>137</v>
      </c>
      <c r="B41" s="285" t="s">
        <v>179</v>
      </c>
      <c r="C41" s="285"/>
      <c r="D41" s="285"/>
      <c r="G41" s="304" t="s">
        <v>180</v>
      </c>
      <c r="H41" s="296"/>
      <c r="I41" s="296"/>
      <c r="J41" s="296"/>
      <c r="K41" s="296"/>
    </row>
    <row r="42" spans="1:11" ht="32.1" customHeight="1" x14ac:dyDescent="0.3">
      <c r="A42" s="147" t="s">
        <v>140</v>
      </c>
      <c r="B42" s="285" t="s">
        <v>181</v>
      </c>
      <c r="C42" s="285"/>
      <c r="D42" s="285"/>
      <c r="G42" s="161"/>
      <c r="H42" s="162"/>
      <c r="I42" s="162"/>
      <c r="J42" s="162"/>
      <c r="K42" s="162"/>
    </row>
    <row r="43" spans="1:11" s="143" customFormat="1" ht="32.25" customHeight="1" x14ac:dyDescent="0.3">
      <c r="A43" s="117"/>
      <c r="B43" s="126"/>
      <c r="C43" s="126"/>
      <c r="D43" s="126"/>
      <c r="E43" s="140"/>
      <c r="F43" s="140"/>
      <c r="G43" s="306" t="s">
        <v>182</v>
      </c>
      <c r="H43" s="296"/>
      <c r="I43" s="296"/>
      <c r="J43" s="296"/>
      <c r="K43" s="296"/>
    </row>
    <row r="44" spans="1:11" s="143" customFormat="1" ht="46.5" customHeight="1" x14ac:dyDescent="0.3">
      <c r="A44" s="118" t="s">
        <v>183</v>
      </c>
      <c r="B44" s="119"/>
      <c r="C44" s="119"/>
      <c r="D44" s="119"/>
      <c r="E44" s="140"/>
      <c r="F44" s="140"/>
      <c r="G44" s="304" t="s">
        <v>184</v>
      </c>
      <c r="H44" s="296"/>
      <c r="I44" s="296"/>
      <c r="J44" s="296"/>
      <c r="K44" s="296"/>
    </row>
    <row r="45" spans="1:11" s="143" customFormat="1" ht="32.1" customHeight="1" x14ac:dyDescent="0.3">
      <c r="A45" s="163" t="s">
        <v>185</v>
      </c>
      <c r="B45" s="164"/>
      <c r="C45" s="164"/>
      <c r="D45" s="164"/>
      <c r="E45" s="140"/>
      <c r="F45" s="140"/>
      <c r="G45" s="304" t="s">
        <v>186</v>
      </c>
      <c r="H45" s="296"/>
      <c r="I45" s="296"/>
      <c r="J45" s="296"/>
      <c r="K45" s="296"/>
    </row>
    <row r="46" spans="1:11" ht="33.75" customHeight="1" x14ac:dyDescent="0.3">
      <c r="A46" s="147" t="s">
        <v>106</v>
      </c>
      <c r="B46" s="285" t="s">
        <v>187</v>
      </c>
      <c r="C46" s="305"/>
      <c r="D46" s="305"/>
      <c r="G46" s="165" t="s">
        <v>188</v>
      </c>
      <c r="H46" s="143"/>
      <c r="I46" s="143"/>
      <c r="J46" s="143"/>
      <c r="K46" s="143"/>
    </row>
    <row r="47" spans="1:11" ht="33" customHeight="1" x14ac:dyDescent="0.3">
      <c r="A47" s="147" t="s">
        <v>110</v>
      </c>
      <c r="B47" s="285" t="s">
        <v>189</v>
      </c>
      <c r="C47" s="305"/>
      <c r="D47" s="305"/>
      <c r="G47" s="304" t="s">
        <v>190</v>
      </c>
      <c r="H47" s="296"/>
      <c r="I47" s="296"/>
      <c r="J47" s="296"/>
      <c r="K47" s="296"/>
    </row>
    <row r="48" spans="1:11" ht="19.5" customHeight="1" x14ac:dyDescent="0.3">
      <c r="A48" s="147" t="s">
        <v>114</v>
      </c>
      <c r="B48" s="285" t="s">
        <v>191</v>
      </c>
      <c r="C48" s="305"/>
      <c r="D48" s="305"/>
      <c r="E48" s="166"/>
      <c r="F48" s="166"/>
    </row>
    <row r="49" spans="1:6" ht="19.5" customHeight="1" x14ac:dyDescent="0.3">
      <c r="A49" s="147" t="s">
        <v>117</v>
      </c>
      <c r="B49" s="285" t="s">
        <v>192</v>
      </c>
      <c r="C49" s="305"/>
      <c r="D49" s="305"/>
      <c r="E49" s="126"/>
      <c r="F49" s="126"/>
    </row>
    <row r="50" spans="1:6" ht="19.5" customHeight="1" x14ac:dyDescent="0.3">
      <c r="A50" s="147" t="s">
        <v>193</v>
      </c>
      <c r="B50" s="285" t="s">
        <v>194</v>
      </c>
      <c r="C50" s="305"/>
      <c r="D50" s="305"/>
    </row>
    <row r="51" spans="1:6" ht="19.5" customHeight="1" x14ac:dyDescent="0.3"/>
  </sheetData>
  <mergeCells count="71">
    <mergeCell ref="B48:D48"/>
    <mergeCell ref="B49:D49"/>
    <mergeCell ref="B50:D50"/>
    <mergeCell ref="B42:D42"/>
    <mergeCell ref="G43:K43"/>
    <mergeCell ref="G44:K44"/>
    <mergeCell ref="G45:K45"/>
    <mergeCell ref="B46:D46"/>
    <mergeCell ref="B47:D47"/>
    <mergeCell ref="G47:K47"/>
    <mergeCell ref="B41:D41"/>
    <mergeCell ref="G41:K41"/>
    <mergeCell ref="B35:D35"/>
    <mergeCell ref="H35:I35"/>
    <mergeCell ref="B36:D36"/>
    <mergeCell ref="H36:I36"/>
    <mergeCell ref="B37:D37"/>
    <mergeCell ref="H37:I37"/>
    <mergeCell ref="H38:I38"/>
    <mergeCell ref="B39:D39"/>
    <mergeCell ref="H39:I39"/>
    <mergeCell ref="B40:D40"/>
    <mergeCell ref="G40:K40"/>
    <mergeCell ref="B31:D31"/>
    <mergeCell ref="G32:K32"/>
    <mergeCell ref="B33:D33"/>
    <mergeCell ref="G33:K33"/>
    <mergeCell ref="B34:D34"/>
    <mergeCell ref="H34:I34"/>
    <mergeCell ref="B28:D28"/>
    <mergeCell ref="G28:K28"/>
    <mergeCell ref="B29:D29"/>
    <mergeCell ref="G29:K29"/>
    <mergeCell ref="B30:D30"/>
    <mergeCell ref="G30:K30"/>
    <mergeCell ref="B25:D25"/>
    <mergeCell ref="G25:J25"/>
    <mergeCell ref="B26:D26"/>
    <mergeCell ref="G26:K26"/>
    <mergeCell ref="B27:D27"/>
    <mergeCell ref="G27:K27"/>
    <mergeCell ref="B22:D22"/>
    <mergeCell ref="H22:J22"/>
    <mergeCell ref="B23:D23"/>
    <mergeCell ref="G23:J23"/>
    <mergeCell ref="B24:D24"/>
    <mergeCell ref="G24:J24"/>
    <mergeCell ref="H21:J21"/>
    <mergeCell ref="B13:D13"/>
    <mergeCell ref="H13:J13"/>
    <mergeCell ref="B14:D14"/>
    <mergeCell ref="H14:J14"/>
    <mergeCell ref="B15:D15"/>
    <mergeCell ref="H15:J15"/>
    <mergeCell ref="B18:D18"/>
    <mergeCell ref="G18:J18"/>
    <mergeCell ref="B19:D19"/>
    <mergeCell ref="H19:J19"/>
    <mergeCell ref="H20:J20"/>
    <mergeCell ref="B7:D7"/>
    <mergeCell ref="B8:D8"/>
    <mergeCell ref="B9:D9"/>
    <mergeCell ref="G10:J10"/>
    <mergeCell ref="B12:D12"/>
    <mergeCell ref="H12:J12"/>
    <mergeCell ref="A1:D1"/>
    <mergeCell ref="G1:K1"/>
    <mergeCell ref="A2:D2"/>
    <mergeCell ref="G2:K2"/>
    <mergeCell ref="A6:D6"/>
    <mergeCell ref="G6:K6"/>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7"/>
  <sheetViews>
    <sheetView zoomScale="60" zoomScaleNormal="60" workbookViewId="0">
      <selection activeCell="T22" sqref="T22"/>
    </sheetView>
  </sheetViews>
  <sheetFormatPr baseColWidth="10" defaultRowHeight="15.6" outlineLevelCol="1" x14ac:dyDescent="0.3"/>
  <cols>
    <col min="1" max="1" width="4.09765625" customWidth="1"/>
    <col min="2" max="2" width="4.3984375" customWidth="1" outlineLevel="1"/>
    <col min="3" max="3" width="44.19921875" style="4" customWidth="1"/>
    <col min="4" max="4" width="27.3984375" style="4" customWidth="1"/>
    <col min="5" max="27" width="6.5" customWidth="1"/>
  </cols>
  <sheetData>
    <row r="1" spans="1:27" ht="18.600000000000001" thickBot="1" x14ac:dyDescent="0.4">
      <c r="A1" s="28"/>
      <c r="B1" s="28"/>
      <c r="C1" s="39" t="s">
        <v>72</v>
      </c>
      <c r="D1" s="28"/>
    </row>
    <row r="2" spans="1:27" ht="189" x14ac:dyDescent="0.3">
      <c r="A2" s="37"/>
      <c r="B2" s="40" t="s">
        <v>52</v>
      </c>
      <c r="C2" s="40" t="s">
        <v>51</v>
      </c>
      <c r="D2" s="40" t="s">
        <v>50</v>
      </c>
      <c r="E2" s="167" t="s">
        <v>195</v>
      </c>
      <c r="F2" s="167" t="s">
        <v>196</v>
      </c>
      <c r="G2" s="167" t="s">
        <v>197</v>
      </c>
      <c r="H2" s="167" t="s">
        <v>198</v>
      </c>
      <c r="I2" s="167" t="s">
        <v>199</v>
      </c>
      <c r="J2" s="167" t="s">
        <v>236</v>
      </c>
      <c r="K2" s="167" t="s">
        <v>200</v>
      </c>
      <c r="L2" s="167" t="s">
        <v>201</v>
      </c>
      <c r="M2" s="167" t="s">
        <v>202</v>
      </c>
      <c r="N2" s="167" t="s">
        <v>203</v>
      </c>
      <c r="O2" s="167" t="s">
        <v>204</v>
      </c>
      <c r="P2" s="167" t="s">
        <v>205</v>
      </c>
      <c r="Q2" s="167" t="s">
        <v>206</v>
      </c>
      <c r="R2" s="167" t="s">
        <v>207</v>
      </c>
      <c r="S2" s="167" t="s">
        <v>208</v>
      </c>
      <c r="T2" s="167" t="s">
        <v>209</v>
      </c>
      <c r="U2" s="167" t="s">
        <v>210</v>
      </c>
      <c r="V2" s="167" t="s">
        <v>211</v>
      </c>
      <c r="W2" s="167" t="s">
        <v>212</v>
      </c>
      <c r="X2" s="167" t="s">
        <v>213</v>
      </c>
      <c r="Y2" s="167" t="s">
        <v>214</v>
      </c>
      <c r="Z2" s="167" t="s">
        <v>215</v>
      </c>
      <c r="AA2" s="167" t="s">
        <v>216</v>
      </c>
    </row>
    <row r="3" spans="1:27" ht="45" customHeight="1" x14ac:dyDescent="0.3">
      <c r="A3" s="217">
        <v>92</v>
      </c>
      <c r="B3" s="49">
        <v>27</v>
      </c>
      <c r="C3" s="219" t="s">
        <v>223</v>
      </c>
      <c r="D3" s="220" t="s">
        <v>237</v>
      </c>
      <c r="E3" s="170"/>
      <c r="F3" s="168"/>
      <c r="G3" s="168"/>
      <c r="H3" s="168"/>
      <c r="I3" s="168"/>
      <c r="J3" s="168"/>
      <c r="K3" s="168"/>
      <c r="L3" s="168"/>
      <c r="M3" s="168"/>
      <c r="N3" s="168"/>
      <c r="O3" s="168"/>
      <c r="P3" s="168"/>
      <c r="Q3" s="169"/>
      <c r="R3" s="169"/>
      <c r="S3" s="169"/>
      <c r="T3" s="169"/>
      <c r="U3" s="169"/>
      <c r="V3" s="169"/>
      <c r="W3" s="169"/>
      <c r="X3" s="169"/>
      <c r="Y3" s="169"/>
      <c r="Z3" s="169"/>
      <c r="AA3" s="169"/>
    </row>
    <row r="4" spans="1:27" ht="45" customHeight="1" x14ac:dyDescent="0.3">
      <c r="A4" s="218">
        <v>93</v>
      </c>
      <c r="B4" s="49">
        <v>27</v>
      </c>
      <c r="C4" s="171" t="s">
        <v>224</v>
      </c>
      <c r="D4" s="172" t="s">
        <v>231</v>
      </c>
      <c r="E4" s="168"/>
      <c r="F4" s="168"/>
      <c r="G4" s="168"/>
      <c r="H4" s="168"/>
      <c r="I4" s="168"/>
      <c r="J4" s="168"/>
      <c r="K4" s="168"/>
      <c r="L4" s="168"/>
      <c r="M4" s="168"/>
      <c r="N4" s="168"/>
      <c r="O4" s="168"/>
      <c r="P4" s="168"/>
      <c r="Q4" s="169"/>
      <c r="R4" s="169"/>
      <c r="S4" s="169"/>
      <c r="T4" s="169"/>
      <c r="U4" s="169"/>
      <c r="V4" s="169"/>
      <c r="W4" s="169"/>
      <c r="X4" s="169"/>
      <c r="Y4" s="169"/>
      <c r="Z4" s="169"/>
      <c r="AA4" s="168"/>
    </row>
    <row r="5" spans="1:27" ht="45" customHeight="1" x14ac:dyDescent="0.3">
      <c r="A5" s="217">
        <v>94</v>
      </c>
      <c r="B5" s="49">
        <v>27</v>
      </c>
      <c r="C5" s="219" t="s">
        <v>225</v>
      </c>
      <c r="D5" s="220" t="s">
        <v>238</v>
      </c>
      <c r="E5" s="170"/>
      <c r="F5" s="168"/>
      <c r="G5" s="168"/>
      <c r="H5" s="168"/>
      <c r="I5" s="168"/>
      <c r="J5" s="168"/>
      <c r="K5" s="168"/>
      <c r="L5" s="168"/>
      <c r="M5" s="168"/>
      <c r="N5" s="168"/>
      <c r="O5" s="168"/>
      <c r="P5" s="168"/>
      <c r="Q5" s="169"/>
      <c r="R5" s="169"/>
      <c r="S5" s="169"/>
      <c r="T5" s="169"/>
      <c r="U5" s="169"/>
      <c r="V5" s="169"/>
      <c r="W5" s="169"/>
      <c r="X5" s="169"/>
      <c r="Y5" s="169"/>
      <c r="Z5" s="169"/>
      <c r="AA5" s="168"/>
    </row>
    <row r="6" spans="1:27" ht="45" customHeight="1" x14ac:dyDescent="0.3">
      <c r="A6" s="218">
        <v>95</v>
      </c>
      <c r="B6" s="49">
        <v>27</v>
      </c>
      <c r="C6" s="171" t="s">
        <v>226</v>
      </c>
      <c r="D6" s="172" t="s">
        <v>232</v>
      </c>
      <c r="E6" s="168"/>
      <c r="F6" s="168"/>
      <c r="G6" s="168"/>
      <c r="H6" s="168"/>
      <c r="I6" s="168"/>
      <c r="J6" s="168"/>
      <c r="K6" s="168"/>
      <c r="L6" s="168"/>
      <c r="M6" s="168"/>
      <c r="N6" s="168"/>
      <c r="O6" s="168"/>
      <c r="P6" s="168"/>
      <c r="Q6" s="169"/>
      <c r="R6" s="169"/>
      <c r="S6" s="169"/>
      <c r="T6" s="170"/>
      <c r="U6" s="169"/>
      <c r="V6" s="169"/>
      <c r="W6" s="169"/>
      <c r="X6" s="169"/>
      <c r="Y6" s="169"/>
      <c r="Z6" s="169"/>
      <c r="AA6" s="169"/>
    </row>
    <row r="7" spans="1:27" ht="45" customHeight="1" x14ac:dyDescent="0.3">
      <c r="A7" s="217">
        <v>97</v>
      </c>
      <c r="B7" s="49">
        <v>27</v>
      </c>
      <c r="C7" s="219" t="s">
        <v>227</v>
      </c>
      <c r="D7" s="220" t="s">
        <v>85</v>
      </c>
      <c r="E7" s="168"/>
      <c r="F7" s="168"/>
      <c r="G7" s="168"/>
      <c r="H7" s="168"/>
      <c r="I7" s="168"/>
      <c r="J7" s="168"/>
      <c r="K7" s="168"/>
      <c r="L7" s="168"/>
      <c r="M7" s="168"/>
      <c r="N7" s="168"/>
      <c r="O7" s="168"/>
      <c r="P7" s="168"/>
      <c r="Q7" s="169"/>
      <c r="R7" s="169"/>
      <c r="S7" s="169"/>
      <c r="T7" s="169"/>
      <c r="U7" s="169"/>
      <c r="V7" s="169"/>
      <c r="W7" s="170"/>
      <c r="X7" s="169"/>
      <c r="Y7" s="169"/>
      <c r="Z7" s="169"/>
      <c r="AA7" s="168"/>
    </row>
    <row r="8" spans="1:27" ht="45" customHeight="1" x14ac:dyDescent="0.3">
      <c r="A8" s="218">
        <v>98</v>
      </c>
      <c r="B8" s="49">
        <v>27</v>
      </c>
      <c r="C8" s="171" t="s">
        <v>228</v>
      </c>
      <c r="D8" s="172" t="s">
        <v>86</v>
      </c>
      <c r="E8" s="168"/>
      <c r="F8" s="168"/>
      <c r="G8" s="168"/>
      <c r="H8" s="168"/>
      <c r="I8" s="168"/>
      <c r="J8" s="168"/>
      <c r="K8" s="168"/>
      <c r="L8" s="168"/>
      <c r="M8" s="168"/>
      <c r="N8" s="168"/>
      <c r="O8" s="168"/>
      <c r="P8" s="168"/>
      <c r="Q8" s="169"/>
      <c r="R8" s="169"/>
      <c r="S8" s="169"/>
      <c r="T8" s="169"/>
      <c r="U8" s="169"/>
      <c r="V8" s="169"/>
      <c r="W8" s="170"/>
      <c r="X8" s="169"/>
      <c r="Y8" s="169"/>
      <c r="Z8" s="169"/>
      <c r="AA8" s="168"/>
    </row>
    <row r="9" spans="1:27" ht="45" customHeight="1" x14ac:dyDescent="0.3">
      <c r="A9" s="217">
        <v>99</v>
      </c>
      <c r="B9" s="49">
        <v>27</v>
      </c>
      <c r="C9" s="219" t="s">
        <v>229</v>
      </c>
      <c r="D9" s="220" t="s">
        <v>212</v>
      </c>
      <c r="E9" s="168"/>
      <c r="F9" s="168"/>
      <c r="G9" s="168"/>
      <c r="H9" s="168"/>
      <c r="I9" s="168"/>
      <c r="J9" s="168"/>
      <c r="K9" s="168"/>
      <c r="L9" s="168"/>
      <c r="M9" s="168"/>
      <c r="N9" s="168"/>
      <c r="O9" s="168"/>
      <c r="P9" s="168"/>
      <c r="Q9" s="169"/>
      <c r="R9" s="169"/>
      <c r="S9" s="169"/>
      <c r="T9" s="169"/>
      <c r="U9" s="169"/>
      <c r="V9" s="169"/>
      <c r="W9" s="170"/>
      <c r="X9" s="169"/>
      <c r="Y9" s="169"/>
      <c r="Z9" s="169"/>
      <c r="AA9" s="168"/>
    </row>
    <row r="10" spans="1:27" ht="45" customHeight="1" x14ac:dyDescent="0.3">
      <c r="A10" s="223">
        <v>100</v>
      </c>
      <c r="B10" s="224">
        <v>27</v>
      </c>
      <c r="C10" s="225" t="s">
        <v>230</v>
      </c>
      <c r="D10" s="225" t="s">
        <v>233</v>
      </c>
      <c r="E10" s="168"/>
      <c r="F10" s="168"/>
      <c r="G10" s="168"/>
      <c r="H10" s="168"/>
      <c r="I10" s="168"/>
      <c r="J10" s="168"/>
      <c r="K10" s="168"/>
      <c r="L10" s="168"/>
      <c r="M10" s="168"/>
      <c r="N10" s="168"/>
      <c r="O10" s="168"/>
      <c r="P10" s="168"/>
      <c r="Q10" s="169"/>
      <c r="R10" s="169"/>
      <c r="S10" s="169"/>
      <c r="T10" s="169"/>
      <c r="U10" s="169"/>
      <c r="V10" s="169"/>
      <c r="W10" s="169"/>
      <c r="X10" s="169"/>
      <c r="Y10" s="169"/>
      <c r="Z10" s="169"/>
      <c r="AA10" s="168"/>
    </row>
    <row r="11" spans="1:27" ht="45" customHeight="1" x14ac:dyDescent="0.3">
      <c r="A11" s="221"/>
      <c r="B11" s="222"/>
      <c r="C11" s="81"/>
      <c r="D11" s="82"/>
    </row>
    <row r="12" spans="1:27" ht="45" hidden="1" customHeight="1" thickBot="1" x14ac:dyDescent="0.35">
      <c r="A12" s="83" t="s">
        <v>74</v>
      </c>
      <c r="B12" s="84"/>
      <c r="C12" s="85"/>
      <c r="D12" s="85"/>
    </row>
    <row r="13" spans="1:27" x14ac:dyDescent="0.3">
      <c r="C13"/>
      <c r="D13"/>
    </row>
    <row r="14" spans="1:27" x14ac:dyDescent="0.3">
      <c r="C14" s="67" t="s">
        <v>77</v>
      </c>
    </row>
    <row r="15" spans="1:27" x14ac:dyDescent="0.3">
      <c r="C15" s="71" t="s">
        <v>75</v>
      </c>
    </row>
    <row r="16" spans="1:27" x14ac:dyDescent="0.3">
      <c r="C16" s="66" t="s">
        <v>31</v>
      </c>
    </row>
    <row r="17" spans="3:3" x14ac:dyDescent="0.3">
      <c r="C17" s="72" t="s">
        <v>76</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45"/>
  <sheetViews>
    <sheetView workbookViewId="0">
      <selection activeCell="C16" sqref="C16"/>
    </sheetView>
  </sheetViews>
  <sheetFormatPr baseColWidth="10" defaultColWidth="10.8984375" defaultRowHeight="14.4" x14ac:dyDescent="0.3"/>
  <cols>
    <col min="1" max="1" width="5.19921875" style="75" customWidth="1"/>
    <col min="2" max="2" width="7.59765625" style="75" customWidth="1"/>
    <col min="3" max="3" width="6.19921875" style="75" customWidth="1"/>
    <col min="4" max="4" width="7.8984375" style="75" customWidth="1"/>
    <col min="5" max="6" width="10.8984375" style="75"/>
    <col min="7" max="7" width="11.3984375" style="75" customWidth="1"/>
    <col min="8" max="8" width="5.59765625" style="75" customWidth="1"/>
    <col min="9" max="9" width="6.09765625" style="75" customWidth="1"/>
    <col min="10" max="10" width="10.8984375" style="75"/>
    <col min="11" max="11" width="9.5" style="75" customWidth="1"/>
    <col min="12" max="12" width="8.69921875" style="75" customWidth="1"/>
    <col min="13" max="16384" width="10.8984375" style="75"/>
  </cols>
  <sheetData>
    <row r="1" spans="1:12" x14ac:dyDescent="0.3">
      <c r="B1" s="75" t="s">
        <v>222</v>
      </c>
      <c r="C1" s="75" t="s">
        <v>79</v>
      </c>
      <c r="D1" s="75" t="s">
        <v>80</v>
      </c>
      <c r="G1" s="75" t="s">
        <v>35</v>
      </c>
      <c r="H1" s="75" t="s">
        <v>81</v>
      </c>
      <c r="I1" s="75" t="s">
        <v>82</v>
      </c>
      <c r="K1" s="75" t="s">
        <v>83</v>
      </c>
      <c r="L1" s="75" t="s">
        <v>84</v>
      </c>
    </row>
    <row r="2" spans="1:12" x14ac:dyDescent="0.3">
      <c r="A2" s="183">
        <f>'[1]Bewertung Projektideen PL2025'!AB4</f>
        <v>0</v>
      </c>
      <c r="B2" s="77">
        <f>IF(A2&gt;'[1]Bewertung Projektideen PL2025'!AC4,A2,'[1]Bewertung Projektideen PL2025'!AC4)</f>
        <v>0</v>
      </c>
      <c r="C2" s="77">
        <f>IF(B2&gt;'[1]Bewertung Projektideen PL2025'!AD4,B2,'[1]Bewertung Projektideen PL2025'!AD4)</f>
        <v>0</v>
      </c>
      <c r="D2" s="77">
        <f>IF(C2&gt;'[1]Bewertung Projektideen PL2025'!AE4,C2,'[1]Bewertung Projektideen PL2025'!AE4)</f>
        <v>0</v>
      </c>
      <c r="F2" s="75">
        <v>0</v>
      </c>
      <c r="G2" s="75">
        <v>0</v>
      </c>
      <c r="H2" s="75">
        <v>0</v>
      </c>
      <c r="I2" s="78">
        <v>1</v>
      </c>
      <c r="K2" s="75">
        <f>65*80%</f>
        <v>52</v>
      </c>
      <c r="L2" s="75">
        <f>65*50%</f>
        <v>32.5</v>
      </c>
    </row>
    <row r="3" spans="1:12" x14ac:dyDescent="0.3">
      <c r="A3" s="183">
        <f>'[1]Bewertung Projektideen PL2025'!AB5</f>
        <v>0</v>
      </c>
      <c r="B3" s="77">
        <f>IF(A3&gt;'[1]Bewertung Projektideen PL2025'!AC5,A3,'[1]Bewertung Projektideen PL2025'!AC5)</f>
        <v>0</v>
      </c>
      <c r="C3" s="77">
        <f>IF(B3&gt;'[1]Bewertung Projektideen PL2025'!AD5,B3,'[1]Bewertung Projektideen PL2025'!AD5)</f>
        <v>0</v>
      </c>
      <c r="D3" s="77">
        <f>IF(C3&gt;'[1]Bewertung Projektideen PL2025'!AE5,C3,'[1]Bewertung Projektideen PL2025'!AE5)</f>
        <v>0</v>
      </c>
      <c r="F3" s="75">
        <v>5</v>
      </c>
      <c r="G3" s="75">
        <v>10</v>
      </c>
      <c r="H3" s="75">
        <v>3</v>
      </c>
      <c r="I3" s="78">
        <v>0.65</v>
      </c>
    </row>
    <row r="4" spans="1:12" x14ac:dyDescent="0.3">
      <c r="A4" s="183">
        <f>'[1]Bewertung Projektideen PL2025'!AB6</f>
        <v>0</v>
      </c>
      <c r="B4" s="77">
        <f>IF(A4&gt;'[1]Bewertung Projektideen PL2025'!AC6,A4,'[1]Bewertung Projektideen PL2025'!AC6)</f>
        <v>0</v>
      </c>
      <c r="C4" s="77">
        <f>IF(B4&gt;'[1]Bewertung Projektideen PL2025'!AD6,B4,'[1]Bewertung Projektideen PL2025'!AD6)</f>
        <v>0</v>
      </c>
      <c r="D4" s="77">
        <f>IF(C4&gt;'[1]Bewertung Projektideen PL2025'!AE6,C4,'[1]Bewertung Projektideen PL2025'!AE6)</f>
        <v>0</v>
      </c>
      <c r="I4" s="78">
        <v>0.9</v>
      </c>
    </row>
    <row r="5" spans="1:12" x14ac:dyDescent="0.3">
      <c r="A5" s="183">
        <f>'[1]Bewertung Projektideen PL2025'!AB7</f>
        <v>0</v>
      </c>
      <c r="B5" s="77">
        <f>IF(A5&gt;'[1]Bewertung Projektideen PL2025'!AC7,A5,'[1]Bewertung Projektideen PL2025'!AC7)</f>
        <v>0</v>
      </c>
      <c r="C5" s="77">
        <f>IF(B5&gt;'[1]Bewertung Projektideen PL2025'!AD7,B5,'[1]Bewertung Projektideen PL2025'!AD7)</f>
        <v>0</v>
      </c>
      <c r="D5" s="77">
        <f>IF(C5&gt;'[1]Bewertung Projektideen PL2025'!AE7,C5,'[1]Bewertung Projektideen PL2025'!AE7)</f>
        <v>0</v>
      </c>
    </row>
    <row r="6" spans="1:12" x14ac:dyDescent="0.3">
      <c r="A6" s="183">
        <f>'[1]Bewertung Projektideen PL2025'!AB8</f>
        <v>0</v>
      </c>
      <c r="B6" s="77">
        <f>IF(A6&gt;'[1]Bewertung Projektideen PL2025'!AC8,A6,'[1]Bewertung Projektideen PL2025'!AC8)</f>
        <v>0</v>
      </c>
      <c r="C6" s="77">
        <f>IF(B6&gt;'[1]Bewertung Projektideen PL2025'!AD8,B6,'[1]Bewertung Projektideen PL2025'!AD8)</f>
        <v>0</v>
      </c>
      <c r="D6" s="77">
        <f>IF(C6&gt;'[1]Bewertung Projektideen PL2025'!AE8,C6,'[1]Bewertung Projektideen PL2025'!AE8)</f>
        <v>0</v>
      </c>
    </row>
    <row r="7" spans="1:12" x14ac:dyDescent="0.3">
      <c r="A7" s="183">
        <f>'[1]Bewertung Projektideen PL2025'!AB9</f>
        <v>0</v>
      </c>
      <c r="B7" s="77">
        <f>IF(A7&gt;'[1]Bewertung Projektideen PL2025'!AC9,A7,'[1]Bewertung Projektideen PL2025'!AC9)</f>
        <v>0</v>
      </c>
      <c r="C7" s="77">
        <f>IF(B7&gt;'[1]Bewertung Projektideen PL2025'!AD9,B7,'[1]Bewertung Projektideen PL2025'!AD9)</f>
        <v>0</v>
      </c>
      <c r="D7" s="77">
        <f>IF(C7&gt;'[1]Bewertung Projektideen PL2025'!AE9,C7,'[1]Bewertung Projektideen PL2025'!AE9)</f>
        <v>0</v>
      </c>
    </row>
    <row r="8" spans="1:12" x14ac:dyDescent="0.3">
      <c r="A8" s="183">
        <f>'[1]Bewertung Projektideen PL2025'!AB10</f>
        <v>0</v>
      </c>
      <c r="B8" s="77">
        <f>IF(A8&gt;'[1]Bewertung Projektideen PL2025'!AC10,A8,'[1]Bewertung Projektideen PL2025'!AC10)</f>
        <v>0</v>
      </c>
      <c r="C8" s="77">
        <f>IF(B8&gt;'[1]Bewertung Projektideen PL2025'!AD10,B8,'[1]Bewertung Projektideen PL2025'!AD10)</f>
        <v>0</v>
      </c>
      <c r="D8" s="77">
        <f>IF(C8&gt;'[1]Bewertung Projektideen PL2025'!AE10,C8,'[1]Bewertung Projektideen PL2025'!AE10)</f>
        <v>0</v>
      </c>
    </row>
    <row r="9" spans="1:12" x14ac:dyDescent="0.3">
      <c r="A9" s="183">
        <f>'[1]Bewertung Projektideen PL2025'!AB11</f>
        <v>0</v>
      </c>
      <c r="B9" s="77">
        <f>IF(A9&gt;'[1]Bewertung Projektideen PL2025'!AC11,A9,'[1]Bewertung Projektideen PL2025'!AC11)</f>
        <v>0</v>
      </c>
      <c r="C9" s="77">
        <f>IF(B9&gt;'[1]Bewertung Projektideen PL2025'!AD11,B9,'[1]Bewertung Projektideen PL2025'!AD11)</f>
        <v>0</v>
      </c>
      <c r="D9" s="77">
        <f>IF(C9&gt;'[1]Bewertung Projektideen PL2025'!AE11,C9,'[1]Bewertung Projektideen PL2025'!AE11)</f>
        <v>0</v>
      </c>
    </row>
    <row r="10" spans="1:12" x14ac:dyDescent="0.3">
      <c r="A10" s="183">
        <f>'[1]Bewertung Projektideen PL2025'!AB12</f>
        <v>0</v>
      </c>
      <c r="B10" s="77">
        <f>IF(A10&gt;'[1]Bewertung Projektideen PL2025'!AC12,A10,'[1]Bewertung Projektideen PL2025'!AC12)</f>
        <v>0</v>
      </c>
      <c r="C10" s="77">
        <f>IF(B10&gt;'[1]Bewertung Projektideen PL2025'!AD12,B10,'[1]Bewertung Projektideen PL2025'!AD12)</f>
        <v>0</v>
      </c>
      <c r="D10" s="77">
        <f>IF(C10&gt;'[1]Bewertung Projektideen PL2025'!AE12,C10,'[1]Bewertung Projektideen PL2025'!AE12)</f>
        <v>0</v>
      </c>
    </row>
    <row r="11" spans="1:12" x14ac:dyDescent="0.3">
      <c r="A11" s="183">
        <f>'[1]Bewertung Projektideen PL2025'!AB13</f>
        <v>0</v>
      </c>
      <c r="B11" s="77">
        <f>IF(A11&gt;'[1]Bewertung Projektideen PL2025'!AC13,A11,'[1]Bewertung Projektideen PL2025'!AC13)</f>
        <v>0</v>
      </c>
      <c r="C11" s="77">
        <f>IF(B11&gt;'[1]Bewertung Projektideen PL2025'!AD13,B11,'[1]Bewertung Projektideen PL2025'!AD13)</f>
        <v>0</v>
      </c>
      <c r="D11" s="77">
        <f>IF(C11&gt;'[1]Bewertung Projektideen PL2025'!AE13,C11,'[1]Bewertung Projektideen PL2025'!AE13)</f>
        <v>0</v>
      </c>
    </row>
    <row r="12" spans="1:12" x14ac:dyDescent="0.3">
      <c r="A12" s="183">
        <f>'[1]Bewertung Projektideen PL2025'!AB14</f>
        <v>0</v>
      </c>
      <c r="B12" s="77">
        <f>IF(A12&gt;'[1]Bewertung Projektideen PL2025'!AC14,A12,'[1]Bewertung Projektideen PL2025'!AC14)</f>
        <v>0</v>
      </c>
      <c r="C12" s="77">
        <f>IF(B12&gt;'[1]Bewertung Projektideen PL2025'!AD14,B12,'[1]Bewertung Projektideen PL2025'!AD14)</f>
        <v>0</v>
      </c>
      <c r="D12" s="77">
        <f>IF(C12&gt;'[1]Bewertung Projektideen PL2025'!AE14,C12,'[1]Bewertung Projektideen PL2025'!AE14)</f>
        <v>0</v>
      </c>
    </row>
    <row r="13" spans="1:12" x14ac:dyDescent="0.3">
      <c r="A13" s="183">
        <f>'[1]Bewertung Projektideen PL2025'!AB15</f>
        <v>0</v>
      </c>
      <c r="B13" s="77">
        <f>IF(A13&gt;'[1]Bewertung Projektideen PL2025'!AC15,A13,'[1]Bewertung Projektideen PL2025'!AC15)</f>
        <v>0</v>
      </c>
      <c r="C13" s="77">
        <f>IF(B13&gt;'[1]Bewertung Projektideen PL2025'!AD15,B13,'[1]Bewertung Projektideen PL2025'!AD15)</f>
        <v>0</v>
      </c>
      <c r="D13" s="77">
        <f>IF(C13&gt;'[1]Bewertung Projektideen PL2025'!AE15,C13,'[1]Bewertung Projektideen PL2025'!AE15)</f>
        <v>0</v>
      </c>
    </row>
    <row r="14" spans="1:12" x14ac:dyDescent="0.3">
      <c r="A14" s="183">
        <f>'[1]Bewertung Projektideen PL2025'!AB16</f>
        <v>0</v>
      </c>
      <c r="B14" s="77">
        <f>IF(A14&gt;'[1]Bewertung Projektideen PL2025'!AC16,A14,'[1]Bewertung Projektideen PL2025'!AC16)</f>
        <v>0</v>
      </c>
      <c r="C14" s="77">
        <f>IF(B14&gt;'[1]Bewertung Projektideen PL2025'!AD16,B14,'[1]Bewertung Projektideen PL2025'!AD16)</f>
        <v>0</v>
      </c>
      <c r="D14" s="77">
        <f>IF(C14&gt;'[1]Bewertung Projektideen PL2025'!AE16,C14,'[1]Bewertung Projektideen PL2025'!AE16)</f>
        <v>0</v>
      </c>
    </row>
    <row r="15" spans="1:12" x14ac:dyDescent="0.3">
      <c r="A15" s="183">
        <f>'[1]Bewertung Projektideen PL2025'!AB17</f>
        <v>0</v>
      </c>
      <c r="B15" s="77">
        <f>IF(A15&gt;'[1]Bewertung Projektideen PL2025'!AC17,A15,'[1]Bewertung Projektideen PL2025'!AC17)</f>
        <v>0</v>
      </c>
      <c r="C15" s="77">
        <f>IF(B15&gt;'[1]Bewertung Projektideen PL2025'!AD17,B15,'[1]Bewertung Projektideen PL2025'!AD17)</f>
        <v>0</v>
      </c>
      <c r="D15" s="77">
        <f>IF(C15&gt;'[1]Bewertung Projektideen PL2025'!AE17,C15,'[1]Bewertung Projektideen PL2025'!AE17)</f>
        <v>0</v>
      </c>
    </row>
    <row r="16" spans="1:12" x14ac:dyDescent="0.3">
      <c r="A16" s="183">
        <f>'[1]Bewertung Projektideen PL2025'!AB18</f>
        <v>0</v>
      </c>
      <c r="B16" s="77">
        <f>IF(A16&gt;'[1]Bewertung Projektideen PL2025'!AC18,A16,'[1]Bewertung Projektideen PL2025'!AC18)</f>
        <v>0</v>
      </c>
      <c r="C16" s="77">
        <f>IF(B16&gt;'[1]Bewertung Projektideen PL2025'!AD18,B16,'[1]Bewertung Projektideen PL2025'!AD18)</f>
        <v>0</v>
      </c>
      <c r="D16" s="77">
        <f>IF(C16&gt;'[1]Bewertung Projektideen PL2025'!AE18,C16,'[1]Bewertung Projektideen PL2025'!AE18)</f>
        <v>0</v>
      </c>
    </row>
    <row r="17" spans="1:4" x14ac:dyDescent="0.3">
      <c r="A17" s="183">
        <f>'[1]Bewertung Projektideen PL2025'!AB19</f>
        <v>0</v>
      </c>
      <c r="B17" s="77">
        <f>IF(A17&gt;'[1]Bewertung Projektideen PL2025'!AC19,A17,'[1]Bewertung Projektideen PL2025'!AC19)</f>
        <v>0</v>
      </c>
      <c r="C17" s="77">
        <f>IF(B17&gt;'[1]Bewertung Projektideen PL2025'!AD19,B17,'[1]Bewertung Projektideen PL2025'!AD19)</f>
        <v>0</v>
      </c>
      <c r="D17" s="77">
        <f>IF(C17&gt;'[1]Bewertung Projektideen PL2025'!AE19,C17,'[1]Bewertung Projektideen PL2025'!AE19)</f>
        <v>0</v>
      </c>
    </row>
    <row r="18" spans="1:4" x14ac:dyDescent="0.3">
      <c r="A18" s="183">
        <f>'[1]Bewertung Projektideen PL2025'!AB20</f>
        <v>0</v>
      </c>
      <c r="B18" s="77">
        <f>IF(A18&gt;'[1]Bewertung Projektideen PL2025'!AC20,A18,'[1]Bewertung Projektideen PL2025'!AC20)</f>
        <v>0</v>
      </c>
      <c r="C18" s="77">
        <f>IF(B18&gt;'[1]Bewertung Projektideen PL2025'!AD20,B18,'[1]Bewertung Projektideen PL2025'!AD20)</f>
        <v>0</v>
      </c>
      <c r="D18" s="77">
        <f>IF(C18&gt;'[1]Bewertung Projektideen PL2025'!AE20,C18,'[1]Bewertung Projektideen PL2025'!AE20)</f>
        <v>0</v>
      </c>
    </row>
    <row r="19" spans="1:4" x14ac:dyDescent="0.3">
      <c r="A19" s="183">
        <f>'[1]Bewertung Projektideen PL2025'!AB21</f>
        <v>0</v>
      </c>
      <c r="B19" s="77">
        <f>IF(A19&gt;'[1]Bewertung Projektideen PL2025'!AC21,A19,'[1]Bewertung Projektideen PL2025'!AC21)</f>
        <v>0</v>
      </c>
      <c r="C19" s="77">
        <f>IF(B19&gt;'[1]Bewertung Projektideen PL2025'!AD21,B19,'[1]Bewertung Projektideen PL2025'!AD21)</f>
        <v>0</v>
      </c>
      <c r="D19" s="77">
        <f>IF(C19&gt;'[1]Bewertung Projektideen PL2025'!AE21,C19,'[1]Bewertung Projektideen PL2025'!AE21)</f>
        <v>0</v>
      </c>
    </row>
    <row r="20" spans="1:4" x14ac:dyDescent="0.3">
      <c r="A20" s="183">
        <f>'[1]Bewertung Projektideen PL2025'!AB22</f>
        <v>0</v>
      </c>
      <c r="B20" s="77">
        <f>IF(A20&gt;'[1]Bewertung Projektideen PL2025'!AC22,A20,'[1]Bewertung Projektideen PL2025'!AC22)</f>
        <v>0</v>
      </c>
      <c r="C20" s="77">
        <f>IF(B20&gt;'[1]Bewertung Projektideen PL2025'!AD22,B20,'[1]Bewertung Projektideen PL2025'!AD22)</f>
        <v>0</v>
      </c>
      <c r="D20" s="77">
        <f>IF(C20&gt;'[1]Bewertung Projektideen PL2025'!AE22,C20,'[1]Bewertung Projektideen PL2025'!AE22)</f>
        <v>0</v>
      </c>
    </row>
    <row r="21" spans="1:4" x14ac:dyDescent="0.3">
      <c r="A21" s="183">
        <f>'[1]Bewertung Projektideen PL2025'!AB23</f>
        <v>0</v>
      </c>
      <c r="B21" s="77">
        <f>IF(A21&gt;'[1]Bewertung Projektideen PL2025'!AC23,A21,'[1]Bewertung Projektideen PL2025'!AC23)</f>
        <v>0</v>
      </c>
      <c r="C21" s="77">
        <f>IF(B21&gt;'[1]Bewertung Projektideen PL2025'!AD23,B21,'[1]Bewertung Projektideen PL2025'!AD23)</f>
        <v>0</v>
      </c>
      <c r="D21" s="77">
        <f>IF(C21&gt;'[1]Bewertung Projektideen PL2025'!AE23,C21,'[1]Bewertung Projektideen PL2025'!AE23)</f>
        <v>0</v>
      </c>
    </row>
    <row r="22" spans="1:4" x14ac:dyDescent="0.3">
      <c r="A22" s="183">
        <f>'[1]Bewertung Projektideen PL2025'!AB24</f>
        <v>0</v>
      </c>
      <c r="B22" s="77">
        <f>IF(A22&gt;'[1]Bewertung Projektideen PL2025'!AC24,A22,'[1]Bewertung Projektideen PL2025'!AC24)</f>
        <v>0</v>
      </c>
      <c r="C22" s="77">
        <f>IF(B22&gt;'[1]Bewertung Projektideen PL2025'!AD24,B22,'[1]Bewertung Projektideen PL2025'!AD24)</f>
        <v>0</v>
      </c>
      <c r="D22" s="77">
        <f>IF(C22&gt;'[1]Bewertung Projektideen PL2025'!AE24,C22,'[1]Bewertung Projektideen PL2025'!AE24)</f>
        <v>0</v>
      </c>
    </row>
    <row r="23" spans="1:4" x14ac:dyDescent="0.3">
      <c r="A23" s="183">
        <f>'[1]Bewertung Projektideen PL2025'!AB25</f>
        <v>0</v>
      </c>
      <c r="B23" s="77">
        <f>IF(A23&gt;'[1]Bewertung Projektideen PL2025'!AC25,A23,'[1]Bewertung Projektideen PL2025'!AC25)</f>
        <v>0</v>
      </c>
      <c r="C23" s="77">
        <f>IF(B23&gt;'[1]Bewertung Projektideen PL2025'!AD25,B23,'[1]Bewertung Projektideen PL2025'!AD25)</f>
        <v>0</v>
      </c>
      <c r="D23" s="77">
        <f>IF(C23&gt;'[1]Bewertung Projektideen PL2025'!AE25,C23,'[1]Bewertung Projektideen PL2025'!AE25)</f>
        <v>0</v>
      </c>
    </row>
    <row r="24" spans="1:4" x14ac:dyDescent="0.3">
      <c r="A24" s="183">
        <f>'[1]Bewertung Projektideen PL2025'!AB26</f>
        <v>0</v>
      </c>
      <c r="B24" s="77">
        <f>IF(A24&gt;'[1]Bewertung Projektideen PL2025'!AC26,A24,'[1]Bewertung Projektideen PL2025'!AC26)</f>
        <v>0</v>
      </c>
      <c r="C24" s="77">
        <f>IF(B24&gt;'[1]Bewertung Projektideen PL2025'!AD26,B24,'[1]Bewertung Projektideen PL2025'!AD26)</f>
        <v>0</v>
      </c>
      <c r="D24" s="77">
        <f>IF(C24&gt;'[1]Bewertung Projektideen PL2025'!AE26,C24,'[1]Bewertung Projektideen PL2025'!AE26)</f>
        <v>0</v>
      </c>
    </row>
    <row r="25" spans="1:4" x14ac:dyDescent="0.3">
      <c r="A25" s="183">
        <f>'[1]Bewertung Projektideen PL2025'!AB27</f>
        <v>0</v>
      </c>
      <c r="B25" s="77">
        <f>IF(A25&gt;'[1]Bewertung Projektideen PL2025'!AC27,A25,'[1]Bewertung Projektideen PL2025'!AC27)</f>
        <v>0</v>
      </c>
      <c r="C25" s="77">
        <f>IF(B25&gt;'[1]Bewertung Projektideen PL2025'!AD27,B25,'[1]Bewertung Projektideen PL2025'!AD27)</f>
        <v>0</v>
      </c>
      <c r="D25" s="77">
        <f>IF(C25&gt;'[1]Bewertung Projektideen PL2025'!AE27,C25,'[1]Bewertung Projektideen PL2025'!AE27)</f>
        <v>0</v>
      </c>
    </row>
    <row r="26" spans="1:4" x14ac:dyDescent="0.3">
      <c r="A26" s="183">
        <f>'[1]Bewertung Projektideen PL2025'!AB28</f>
        <v>0</v>
      </c>
      <c r="B26" s="77">
        <f>IF(A26&gt;'[1]Bewertung Projektideen PL2025'!AC28,A26,'[1]Bewertung Projektideen PL2025'!AC28)</f>
        <v>0</v>
      </c>
      <c r="C26" s="77">
        <f>IF(B26&gt;'[1]Bewertung Projektideen PL2025'!AD28,B26,'[1]Bewertung Projektideen PL2025'!AD28)</f>
        <v>0</v>
      </c>
      <c r="D26" s="77">
        <f>IF(C26&gt;'[1]Bewertung Projektideen PL2025'!AE28,C26,'[1]Bewertung Projektideen PL2025'!AE28)</f>
        <v>0</v>
      </c>
    </row>
    <row r="27" spans="1:4" x14ac:dyDescent="0.3">
      <c r="A27" s="183">
        <f>'[1]Bewertung Projektideen PL2025'!AB29</f>
        <v>0</v>
      </c>
      <c r="B27" s="77">
        <f>IF(A27&gt;'[1]Bewertung Projektideen PL2025'!AC29,A27,'[1]Bewertung Projektideen PL2025'!AC29)</f>
        <v>0</v>
      </c>
      <c r="C27" s="77">
        <f>IF(B27&gt;'[1]Bewertung Projektideen PL2025'!AD29,B27,'[1]Bewertung Projektideen PL2025'!AD29)</f>
        <v>0</v>
      </c>
      <c r="D27" s="77">
        <f>IF(C27&gt;'[1]Bewertung Projektideen PL2025'!AE29,C27,'[1]Bewertung Projektideen PL2025'!AE29)</f>
        <v>0</v>
      </c>
    </row>
    <row r="28" spans="1:4" x14ac:dyDescent="0.3">
      <c r="A28" s="183">
        <f>'[1]Bewertung Projektideen PL2025'!AB30</f>
        <v>0</v>
      </c>
      <c r="B28" s="77">
        <f>IF(A28&gt;'[1]Bewertung Projektideen PL2025'!AC30,A28,'[1]Bewertung Projektideen PL2025'!AC30)</f>
        <v>0</v>
      </c>
      <c r="C28" s="77">
        <f>IF(B28&gt;'[1]Bewertung Projektideen PL2025'!AD30,B28,'[1]Bewertung Projektideen PL2025'!AD30)</f>
        <v>0</v>
      </c>
      <c r="D28" s="77">
        <f>IF(C28&gt;'[1]Bewertung Projektideen PL2025'!AE30,C28,'[1]Bewertung Projektideen PL2025'!AE30)</f>
        <v>0</v>
      </c>
    </row>
    <row r="29" spans="1:4" x14ac:dyDescent="0.3">
      <c r="A29" s="183">
        <f>'[1]Bewertung Projektideen PL2025'!AB31</f>
        <v>0</v>
      </c>
      <c r="B29" s="77">
        <f>IF(A29&gt;'[1]Bewertung Projektideen PL2025'!AC31,A29,'[1]Bewertung Projektideen PL2025'!AC31)</f>
        <v>0</v>
      </c>
      <c r="C29" s="77">
        <f>IF(B29&gt;'[1]Bewertung Projektideen PL2025'!AD31,B29,'[1]Bewertung Projektideen PL2025'!AD31)</f>
        <v>0</v>
      </c>
      <c r="D29" s="77">
        <f>IF(C29&gt;'[1]Bewertung Projektideen PL2025'!AE31,C29,'[1]Bewertung Projektideen PL2025'!AE31)</f>
        <v>0</v>
      </c>
    </row>
    <row r="30" spans="1:4" x14ac:dyDescent="0.3">
      <c r="A30" s="183">
        <f>'[1]Bewertung Projektideen PL2025'!AB32</f>
        <v>0</v>
      </c>
      <c r="B30" s="77">
        <f>IF(A30&gt;'[1]Bewertung Projektideen PL2025'!AC32,A30,'[1]Bewertung Projektideen PL2025'!AC32)</f>
        <v>0</v>
      </c>
      <c r="C30" s="77">
        <f>IF(B30&gt;'[1]Bewertung Projektideen PL2025'!AD32,B30,'[1]Bewertung Projektideen PL2025'!AD32)</f>
        <v>0</v>
      </c>
      <c r="D30" s="77">
        <f>IF(C30&gt;'[1]Bewertung Projektideen PL2025'!AE32,C30,'[1]Bewertung Projektideen PL2025'!AE32)</f>
        <v>0</v>
      </c>
    </row>
    <row r="31" spans="1:4" x14ac:dyDescent="0.3">
      <c r="A31" s="183">
        <f>'[1]Bewertung Projektideen PL2025'!AB33</f>
        <v>0</v>
      </c>
      <c r="B31" s="77">
        <f>IF(A31&gt;'[1]Bewertung Projektideen PL2025'!AC33,A31,'[1]Bewertung Projektideen PL2025'!AC33)</f>
        <v>0</v>
      </c>
      <c r="C31" s="77">
        <f>IF(B31&gt;'[1]Bewertung Projektideen PL2025'!AD33,B31,'[1]Bewertung Projektideen PL2025'!AD33)</f>
        <v>0</v>
      </c>
      <c r="D31" s="77">
        <f>IF(C31&gt;'[1]Bewertung Projektideen PL2025'!AE33,C31,'[1]Bewertung Projektideen PL2025'!AE33)</f>
        <v>0</v>
      </c>
    </row>
    <row r="32" spans="1:4" x14ac:dyDescent="0.3">
      <c r="A32" s="183">
        <f>'[1]Bewertung Projektideen PL2025'!AB34</f>
        <v>0</v>
      </c>
      <c r="B32" s="77">
        <f>IF(A32&gt;'[1]Bewertung Projektideen PL2025'!AC34,A32,'[1]Bewertung Projektideen PL2025'!AC34)</f>
        <v>0</v>
      </c>
      <c r="C32" s="77">
        <f>IF(B32&gt;'[1]Bewertung Projektideen PL2025'!AD34,B32,'[1]Bewertung Projektideen PL2025'!AD34)</f>
        <v>0</v>
      </c>
      <c r="D32" s="77">
        <f>IF(C32&gt;'[1]Bewertung Projektideen PL2025'!AE34,C32,'[1]Bewertung Projektideen PL2025'!AE34)</f>
        <v>0</v>
      </c>
    </row>
    <row r="33" spans="1:4" x14ac:dyDescent="0.3">
      <c r="A33" s="183">
        <f>'[1]Bewertung Projektideen PL2025'!AB35</f>
        <v>0</v>
      </c>
      <c r="B33" s="77">
        <f>IF(A33&gt;'[1]Bewertung Projektideen PL2025'!AC35,A33,'[1]Bewertung Projektideen PL2025'!AC35)</f>
        <v>0</v>
      </c>
      <c r="C33" s="77">
        <f>IF(B33&gt;'[1]Bewertung Projektideen PL2025'!AD35,B33,'[1]Bewertung Projektideen PL2025'!AD35)</f>
        <v>0</v>
      </c>
      <c r="D33" s="77">
        <f>IF(C33&gt;'[1]Bewertung Projektideen PL2025'!AE35,C33,'[1]Bewertung Projektideen PL2025'!AE35)</f>
        <v>0</v>
      </c>
    </row>
    <row r="34" spans="1:4" x14ac:dyDescent="0.3">
      <c r="A34" s="183">
        <f>'[1]Bewertung Projektideen PL2025'!AB36</f>
        <v>0</v>
      </c>
      <c r="B34" s="77">
        <f>IF(A34&gt;'[1]Bewertung Projektideen PL2025'!AC36,A34,'[1]Bewertung Projektideen PL2025'!AC36)</f>
        <v>0</v>
      </c>
      <c r="C34" s="77">
        <f>IF(B34&gt;'[1]Bewertung Projektideen PL2025'!AD36,B34,'[1]Bewertung Projektideen PL2025'!AD36)</f>
        <v>0</v>
      </c>
      <c r="D34" s="77">
        <f>IF(C34&gt;'[1]Bewertung Projektideen PL2025'!AE36,C34,'[1]Bewertung Projektideen PL2025'!AE36)</f>
        <v>0</v>
      </c>
    </row>
    <row r="35" spans="1:4" x14ac:dyDescent="0.3">
      <c r="A35" s="183">
        <f>'[1]Bewertung Projektideen PL2025'!AB37</f>
        <v>0</v>
      </c>
      <c r="B35" s="77">
        <f>IF(A35&gt;'[1]Bewertung Projektideen PL2025'!AC37,A35,'[1]Bewertung Projektideen PL2025'!AC37)</f>
        <v>0</v>
      </c>
      <c r="C35" s="77">
        <f>IF(B35&gt;'[1]Bewertung Projektideen PL2025'!AD37,B35,'[1]Bewertung Projektideen PL2025'!AD37)</f>
        <v>0</v>
      </c>
      <c r="D35" s="77">
        <f>IF(C35&gt;'[1]Bewertung Projektideen PL2025'!AE37,C35,'[1]Bewertung Projektideen PL2025'!AE37)</f>
        <v>0</v>
      </c>
    </row>
    <row r="36" spans="1:4" x14ac:dyDescent="0.3">
      <c r="A36" s="183">
        <f>'[1]Bewertung Projektideen PL2025'!AB38</f>
        <v>0</v>
      </c>
      <c r="B36" s="77">
        <f>IF(A36&gt;'[1]Bewertung Projektideen PL2025'!AC38,A36,'[1]Bewertung Projektideen PL2025'!AC38)</f>
        <v>0</v>
      </c>
      <c r="C36" s="77">
        <f>IF(B36&gt;'[1]Bewertung Projektideen PL2025'!AD38,B36,'[1]Bewertung Projektideen PL2025'!AD38)</f>
        <v>0</v>
      </c>
      <c r="D36" s="77">
        <f>IF(C36&gt;'[1]Bewertung Projektideen PL2025'!AE38,C36,'[1]Bewertung Projektideen PL2025'!AE38)</f>
        <v>0</v>
      </c>
    </row>
    <row r="37" spans="1:4" x14ac:dyDescent="0.3">
      <c r="A37" s="183">
        <f>'[1]Bewertung Projektideen PL2025'!AB39</f>
        <v>0</v>
      </c>
      <c r="B37" s="77">
        <f>IF(A37&gt;'[1]Bewertung Projektideen PL2025'!AC39,A37,'[1]Bewertung Projektideen PL2025'!AC39)</f>
        <v>0</v>
      </c>
      <c r="C37" s="77">
        <f>IF(B37&gt;'[1]Bewertung Projektideen PL2025'!AD39,B37,'[1]Bewertung Projektideen PL2025'!AD39)</f>
        <v>0</v>
      </c>
      <c r="D37" s="77">
        <f>IF(C37&gt;'[1]Bewertung Projektideen PL2025'!AE39,C37,'[1]Bewertung Projektideen PL2025'!AE39)</f>
        <v>0</v>
      </c>
    </row>
    <row r="38" spans="1:4" x14ac:dyDescent="0.3">
      <c r="A38" s="183">
        <f>'[1]Bewertung Projektideen PL2025'!AB40</f>
        <v>0</v>
      </c>
      <c r="B38" s="77">
        <f>IF(A38&gt;'[1]Bewertung Projektideen PL2025'!AC40,A38,'[1]Bewertung Projektideen PL2025'!AC40)</f>
        <v>0</v>
      </c>
      <c r="C38" s="77">
        <f>IF(B38&gt;'[1]Bewertung Projektideen PL2025'!AD40,B38,'[1]Bewertung Projektideen PL2025'!AD40)</f>
        <v>0</v>
      </c>
      <c r="D38" s="77">
        <f>IF(C38&gt;'[1]Bewertung Projektideen PL2025'!AE40,C38,'[1]Bewertung Projektideen PL2025'!AE40)</f>
        <v>0</v>
      </c>
    </row>
    <row r="39" spans="1:4" x14ac:dyDescent="0.3">
      <c r="A39" s="183">
        <f>'[1]Bewertung Projektideen PL2025'!AB41</f>
        <v>0</v>
      </c>
      <c r="B39" s="77">
        <f>IF(A39&gt;'[1]Bewertung Projektideen PL2025'!AC41,A39,'[1]Bewertung Projektideen PL2025'!AC41)</f>
        <v>0</v>
      </c>
      <c r="C39" s="77">
        <f>IF(B39&gt;'[1]Bewertung Projektideen PL2025'!AD41,B39,'[1]Bewertung Projektideen PL2025'!AD41)</f>
        <v>0</v>
      </c>
      <c r="D39" s="77">
        <f>IF(C39&gt;'[1]Bewertung Projektideen PL2025'!AE41,C39,'[1]Bewertung Projektideen PL2025'!AE41)</f>
        <v>0</v>
      </c>
    </row>
    <row r="40" spans="1:4" x14ac:dyDescent="0.3">
      <c r="A40" s="183">
        <f>'[1]Bewertung Projektideen PL2025'!AB42</f>
        <v>0</v>
      </c>
      <c r="B40" s="77">
        <f>IF(A40&gt;'[1]Bewertung Projektideen PL2025'!AC42,A40,'[1]Bewertung Projektideen PL2025'!AC42)</f>
        <v>0</v>
      </c>
      <c r="C40" s="77">
        <f>IF(B40&gt;'[1]Bewertung Projektideen PL2025'!AD42,B40,'[1]Bewertung Projektideen PL2025'!AD42)</f>
        <v>0</v>
      </c>
      <c r="D40" s="77">
        <f>IF(C40&gt;'[1]Bewertung Projektideen PL2025'!AE42,C40,'[1]Bewertung Projektideen PL2025'!AE42)</f>
        <v>0</v>
      </c>
    </row>
    <row r="41" spans="1:4" x14ac:dyDescent="0.3">
      <c r="A41" s="183">
        <f>'[1]Bewertung Projektideen PL2025'!AB43</f>
        <v>0</v>
      </c>
      <c r="B41" s="77">
        <f>IF(A41&gt;'[1]Bewertung Projektideen PL2025'!AC43,A41,'[1]Bewertung Projektideen PL2025'!AC43)</f>
        <v>0</v>
      </c>
      <c r="C41" s="77">
        <f>IF(B41&gt;'[1]Bewertung Projektideen PL2025'!AD43,B41,'[1]Bewertung Projektideen PL2025'!AD43)</f>
        <v>0</v>
      </c>
      <c r="D41" s="77">
        <f>IF(C41&gt;'[1]Bewertung Projektideen PL2025'!AE43,C41,'[1]Bewertung Projektideen PL2025'!AE43)</f>
        <v>0</v>
      </c>
    </row>
    <row r="42" spans="1:4" x14ac:dyDescent="0.3">
      <c r="A42" s="183">
        <f>'[1]Bewertung Projektideen PL2025'!AB44</f>
        <v>0</v>
      </c>
      <c r="B42" s="77">
        <f>IF(A42&gt;'[1]Bewertung Projektideen PL2025'!AC44,A42,'[1]Bewertung Projektideen PL2025'!AC44)</f>
        <v>0</v>
      </c>
      <c r="C42" s="77">
        <f>IF(B42&gt;'[1]Bewertung Projektideen PL2025'!AD44,B42,'[1]Bewertung Projektideen PL2025'!AD44)</f>
        <v>0</v>
      </c>
      <c r="D42" s="77">
        <f>IF(C42&gt;'[1]Bewertung Projektideen PL2025'!AE44,C42,'[1]Bewertung Projektideen PL2025'!AE44)</f>
        <v>0</v>
      </c>
    </row>
    <row r="43" spans="1:4" x14ac:dyDescent="0.3">
      <c r="A43" s="183">
        <f>'[1]Bewertung Projektideen PL2025'!AB45</f>
        <v>0</v>
      </c>
      <c r="B43" s="77">
        <f>IF(A43&gt;'[1]Bewertung Projektideen PL2025'!AC45,A43,'[1]Bewertung Projektideen PL2025'!AC45)</f>
        <v>0</v>
      </c>
      <c r="C43" s="77">
        <f>IF(B43&gt;'[1]Bewertung Projektideen PL2025'!AD45,B43,'[1]Bewertung Projektideen PL2025'!AD45)</f>
        <v>0</v>
      </c>
      <c r="D43" s="77">
        <f>IF(C43&gt;'[1]Bewertung Projektideen PL2025'!AE45,C43,'[1]Bewertung Projektideen PL2025'!AE45)</f>
        <v>0</v>
      </c>
    </row>
    <row r="44" spans="1:4" x14ac:dyDescent="0.3">
      <c r="A44" s="183">
        <f>'[1]Bewertung Projektideen PL2025'!AB46</f>
        <v>0</v>
      </c>
      <c r="B44" s="77">
        <f>IF(A44&gt;'[1]Bewertung Projektideen PL2025'!AC46,A44,'[1]Bewertung Projektideen PL2025'!AC46)</f>
        <v>0</v>
      </c>
      <c r="C44" s="77">
        <f>IF(B44&gt;'[1]Bewertung Projektideen PL2025'!AD46,B44,'[1]Bewertung Projektideen PL2025'!AD46)</f>
        <v>0</v>
      </c>
      <c r="D44" s="77">
        <f>IF(C44&gt;'[1]Bewertung Projektideen PL2025'!AE46,C44,'[1]Bewertung Projektideen PL2025'!AE46)</f>
        <v>0</v>
      </c>
    </row>
    <row r="45" spans="1:4" x14ac:dyDescent="0.3">
      <c r="A45" s="183">
        <f>'[1]Bewertung Projektideen PL2025'!AB47</f>
        <v>0</v>
      </c>
      <c r="B45" s="77">
        <f>IF(A45&gt;'[1]Bewertung Projektideen PL2025'!AC47,A45,'[1]Bewertung Projektideen PL2025'!AC47)</f>
        <v>0</v>
      </c>
      <c r="C45" s="77">
        <f>IF(B45&gt;'[1]Bewertung Projektideen PL2025'!AD47,B45,'[1]Bewertung Projektideen PL2025'!AD47)</f>
        <v>0</v>
      </c>
      <c r="D45" s="77">
        <f>IF(C45&gt;'[1]Bewertung Projektideen PL2025'!AE47,C45,'[1]Bewertung Projektideen PL2025'!AE47)</f>
        <v>0</v>
      </c>
    </row>
    <row r="46" spans="1:4" x14ac:dyDescent="0.3">
      <c r="A46" s="183">
        <f>'[1]Bewertung Projektideen PL2025'!AB48</f>
        <v>0</v>
      </c>
      <c r="B46" s="77">
        <f>IF(A46&gt;'[1]Bewertung Projektideen PL2025'!AC48,A46,'[1]Bewertung Projektideen PL2025'!AC48)</f>
        <v>0</v>
      </c>
      <c r="C46" s="77">
        <f>IF(B46&gt;'[1]Bewertung Projektideen PL2025'!AD48,B46,'[1]Bewertung Projektideen PL2025'!AD48)</f>
        <v>0</v>
      </c>
      <c r="D46" s="77">
        <f>IF(C46&gt;'[1]Bewertung Projektideen PL2025'!AE48,C46,'[1]Bewertung Projektideen PL2025'!AE48)</f>
        <v>0</v>
      </c>
    </row>
    <row r="47" spans="1:4" x14ac:dyDescent="0.3">
      <c r="A47" s="183">
        <f>'[1]Bewertung Projektideen PL2025'!AB49</f>
        <v>0</v>
      </c>
      <c r="B47" s="77">
        <f>IF(A47&gt;'[1]Bewertung Projektideen PL2025'!AC49,A47,'[1]Bewertung Projektideen PL2025'!AC49)</f>
        <v>0</v>
      </c>
      <c r="C47" s="77">
        <f>IF(B47&gt;'[1]Bewertung Projektideen PL2025'!AD49,B47,'[1]Bewertung Projektideen PL2025'!AD49)</f>
        <v>0</v>
      </c>
      <c r="D47" s="77">
        <f>IF(C47&gt;'[1]Bewertung Projektideen PL2025'!AE49,C47,'[1]Bewertung Projektideen PL2025'!AE49)</f>
        <v>0</v>
      </c>
    </row>
    <row r="48" spans="1:4" x14ac:dyDescent="0.3">
      <c r="A48" s="183">
        <f>'[1]Bewertung Projektideen PL2025'!AB50</f>
        <v>0</v>
      </c>
      <c r="B48" s="77">
        <f>IF(A48&gt;'[1]Bewertung Projektideen PL2025'!AC50,A48,'[1]Bewertung Projektideen PL2025'!AC50)</f>
        <v>0</v>
      </c>
      <c r="C48" s="77">
        <f>IF(B48&gt;'[1]Bewertung Projektideen PL2025'!AD50,B48,'[1]Bewertung Projektideen PL2025'!AD50)</f>
        <v>0</v>
      </c>
      <c r="D48" s="77">
        <f>IF(C48&gt;'[1]Bewertung Projektideen PL2025'!AE50,C48,'[1]Bewertung Projektideen PL2025'!AE50)</f>
        <v>0</v>
      </c>
    </row>
    <row r="49" spans="1:4" x14ac:dyDescent="0.3">
      <c r="A49" s="183">
        <f>'[1]Bewertung Projektideen PL2025'!AB51</f>
        <v>0</v>
      </c>
      <c r="B49" s="77">
        <f>IF(A49&gt;'[1]Bewertung Projektideen PL2025'!AC51,A49,'[1]Bewertung Projektideen PL2025'!AC51)</f>
        <v>0</v>
      </c>
      <c r="C49" s="77">
        <f>IF(B49&gt;'[1]Bewertung Projektideen PL2025'!AD51,B49,'[1]Bewertung Projektideen PL2025'!AD51)</f>
        <v>0</v>
      </c>
      <c r="D49" s="77">
        <f>IF(C49&gt;'[1]Bewertung Projektideen PL2025'!AE51,C49,'[1]Bewertung Projektideen PL2025'!AE51)</f>
        <v>0</v>
      </c>
    </row>
    <row r="50" spans="1:4" x14ac:dyDescent="0.3">
      <c r="A50" s="183">
        <f>'[1]Bewertung Projektideen PL2025'!AB52</f>
        <v>0</v>
      </c>
      <c r="B50" s="77">
        <f>IF(A50&gt;'[1]Bewertung Projektideen PL2025'!AC52,A50,'[1]Bewertung Projektideen PL2025'!AC52)</f>
        <v>0</v>
      </c>
      <c r="C50" s="77">
        <f>IF(B50&gt;'[1]Bewertung Projektideen PL2025'!AD52,B50,'[1]Bewertung Projektideen PL2025'!AD52)</f>
        <v>0</v>
      </c>
      <c r="D50" s="77">
        <f>IF(C50&gt;'[1]Bewertung Projektideen PL2025'!AE52,C50,'[1]Bewertung Projektideen PL2025'!AE52)</f>
        <v>0</v>
      </c>
    </row>
    <row r="51" spans="1:4" x14ac:dyDescent="0.3">
      <c r="A51" s="183">
        <f>'[1]Bewertung Projektideen PL2025'!AB53</f>
        <v>0</v>
      </c>
      <c r="B51" s="77">
        <f>IF(A51&gt;'[1]Bewertung Projektideen PL2025'!AC53,A51,'[1]Bewertung Projektideen PL2025'!AC53)</f>
        <v>0</v>
      </c>
      <c r="C51" s="77">
        <f>IF(B51&gt;'[1]Bewertung Projektideen PL2025'!AD53,B51,'[1]Bewertung Projektideen PL2025'!AD53)</f>
        <v>0</v>
      </c>
      <c r="D51" s="77">
        <f>IF(C51&gt;'[1]Bewertung Projektideen PL2025'!AE53,C51,'[1]Bewertung Projektideen PL2025'!AE53)</f>
        <v>0</v>
      </c>
    </row>
    <row r="52" spans="1:4" x14ac:dyDescent="0.3">
      <c r="A52" s="183">
        <f>'[1]Bewertung Projektideen PL2025'!AB54</f>
        <v>0</v>
      </c>
      <c r="B52" s="77">
        <f>IF(A52&gt;'[1]Bewertung Projektideen PL2025'!AC54,A52,'[1]Bewertung Projektideen PL2025'!AC54)</f>
        <v>0</v>
      </c>
      <c r="C52" s="77">
        <f>IF(B52&gt;'[1]Bewertung Projektideen PL2025'!AD54,B52,'[1]Bewertung Projektideen PL2025'!AD54)</f>
        <v>0</v>
      </c>
      <c r="D52" s="77">
        <f>IF(C52&gt;'[1]Bewertung Projektideen PL2025'!AE54,C52,'[1]Bewertung Projektideen PL2025'!AE54)</f>
        <v>0</v>
      </c>
    </row>
    <row r="53" spans="1:4" x14ac:dyDescent="0.3">
      <c r="A53" s="183">
        <f>'[1]Bewertung Projektideen PL2025'!AB55</f>
        <v>0</v>
      </c>
      <c r="B53" s="77">
        <f>IF(A53&gt;'[1]Bewertung Projektideen PL2025'!AC55,A53,'[1]Bewertung Projektideen PL2025'!AC55)</f>
        <v>0</v>
      </c>
      <c r="C53" s="77">
        <f>IF(B53&gt;'[1]Bewertung Projektideen PL2025'!AD55,B53,'[1]Bewertung Projektideen PL2025'!AD55)</f>
        <v>0</v>
      </c>
      <c r="D53" s="77">
        <f>IF(C53&gt;'[1]Bewertung Projektideen PL2025'!AE55,C53,'[1]Bewertung Projektideen PL2025'!AE55)</f>
        <v>0</v>
      </c>
    </row>
    <row r="54" spans="1:4" x14ac:dyDescent="0.3">
      <c r="A54" s="183">
        <f>'[1]Bewertung Projektideen PL2025'!AB56</f>
        <v>0</v>
      </c>
      <c r="B54" s="77">
        <f>IF(A54&gt;'[1]Bewertung Projektideen PL2025'!AC56,A54,'[1]Bewertung Projektideen PL2025'!AC56)</f>
        <v>0</v>
      </c>
      <c r="C54" s="77">
        <f>IF(B54&gt;'[1]Bewertung Projektideen PL2025'!AD56,B54,'[1]Bewertung Projektideen PL2025'!AD56)</f>
        <v>0</v>
      </c>
      <c r="D54" s="77">
        <f>IF(C54&gt;'[1]Bewertung Projektideen PL2025'!AE56,C54,'[1]Bewertung Projektideen PL2025'!AE56)</f>
        <v>0</v>
      </c>
    </row>
    <row r="55" spans="1:4" x14ac:dyDescent="0.3">
      <c r="A55" s="183">
        <f>'[1]Bewertung Projektideen PL2025'!AB57</f>
        <v>0</v>
      </c>
      <c r="B55" s="77">
        <f>IF(A55&gt;'[1]Bewertung Projektideen PL2025'!AC57,A55,'[1]Bewertung Projektideen PL2025'!AC57)</f>
        <v>0</v>
      </c>
      <c r="C55" s="77">
        <f>IF(B55&gt;'[1]Bewertung Projektideen PL2025'!AD57,B55,'[1]Bewertung Projektideen PL2025'!AD57)</f>
        <v>0</v>
      </c>
      <c r="D55" s="77">
        <f>IF(C55&gt;'[1]Bewertung Projektideen PL2025'!AE57,C55,'[1]Bewertung Projektideen PL2025'!AE57)</f>
        <v>0</v>
      </c>
    </row>
    <row r="56" spans="1:4" x14ac:dyDescent="0.3">
      <c r="A56" s="183">
        <f>'[1]Bewertung Projektideen PL2025'!AB58</f>
        <v>0</v>
      </c>
      <c r="B56" s="77">
        <f>IF(A56&gt;'[1]Bewertung Projektideen PL2025'!AC58,A56,'[1]Bewertung Projektideen PL2025'!AC58)</f>
        <v>0</v>
      </c>
      <c r="C56" s="77">
        <f>IF(B56&gt;'[1]Bewertung Projektideen PL2025'!AD58,B56,'[1]Bewertung Projektideen PL2025'!AD58)</f>
        <v>0</v>
      </c>
      <c r="D56" s="77">
        <f>IF(C56&gt;'[1]Bewertung Projektideen PL2025'!AE58,C56,'[1]Bewertung Projektideen PL2025'!AE58)</f>
        <v>0</v>
      </c>
    </row>
    <row r="57" spans="1:4" x14ac:dyDescent="0.3">
      <c r="A57" s="183">
        <f>'[1]Bewertung Projektideen PL2025'!AB59</f>
        <v>0</v>
      </c>
      <c r="B57" s="77">
        <f>IF(A57&gt;'[1]Bewertung Projektideen PL2025'!AC59,A57,'[1]Bewertung Projektideen PL2025'!AC59)</f>
        <v>0</v>
      </c>
      <c r="C57" s="77">
        <f>IF(B57&gt;'[1]Bewertung Projektideen PL2025'!AD59,B57,'[1]Bewertung Projektideen PL2025'!AD59)</f>
        <v>0</v>
      </c>
      <c r="D57" s="77">
        <f>IF(C57&gt;'[1]Bewertung Projektideen PL2025'!AE59,C57,'[1]Bewertung Projektideen PL2025'!AE59)</f>
        <v>0</v>
      </c>
    </row>
    <row r="58" spans="1:4" x14ac:dyDescent="0.3">
      <c r="A58" s="183">
        <f>'[1]Bewertung Projektideen PL2025'!AB60</f>
        <v>0</v>
      </c>
      <c r="B58" s="77">
        <f>IF(A58&gt;'[1]Bewertung Projektideen PL2025'!AC60,A58,'[1]Bewertung Projektideen PL2025'!AC60)</f>
        <v>0</v>
      </c>
      <c r="C58" s="77">
        <f>IF(B58&gt;'[1]Bewertung Projektideen PL2025'!AD60,B58,'[1]Bewertung Projektideen PL2025'!AD60)</f>
        <v>0</v>
      </c>
      <c r="D58" s="77">
        <f>IF(C58&gt;'[1]Bewertung Projektideen PL2025'!AE60,C58,'[1]Bewertung Projektideen PL2025'!AE60)</f>
        <v>0</v>
      </c>
    </row>
    <row r="59" spans="1:4" x14ac:dyDescent="0.3">
      <c r="A59" s="183">
        <f>'[1]Bewertung Projektideen PL2025'!AB61</f>
        <v>0</v>
      </c>
      <c r="B59" s="77">
        <f>IF(A59&gt;'[1]Bewertung Projektideen PL2025'!AC61,A59,'[1]Bewertung Projektideen PL2025'!AC61)</f>
        <v>0</v>
      </c>
      <c r="C59" s="77">
        <f>IF(B59&gt;'[1]Bewertung Projektideen PL2025'!AD61,B59,'[1]Bewertung Projektideen PL2025'!AD61)</f>
        <v>0</v>
      </c>
      <c r="D59" s="77">
        <f>IF(C59&gt;'[1]Bewertung Projektideen PL2025'!AE61,C59,'[1]Bewertung Projektideen PL2025'!AE61)</f>
        <v>0</v>
      </c>
    </row>
    <row r="60" spans="1:4" x14ac:dyDescent="0.3">
      <c r="A60" s="183">
        <f>'[1]Bewertung Projektideen PL2025'!AB62</f>
        <v>0</v>
      </c>
      <c r="B60" s="77">
        <f>IF(A60&gt;'[1]Bewertung Projektideen PL2025'!AC62,A60,'[1]Bewertung Projektideen PL2025'!AC62)</f>
        <v>0</v>
      </c>
      <c r="C60" s="77">
        <f>IF(B60&gt;'[1]Bewertung Projektideen PL2025'!AD62,B60,'[1]Bewertung Projektideen PL2025'!AD62)</f>
        <v>0</v>
      </c>
      <c r="D60" s="77">
        <f>IF(C60&gt;'[1]Bewertung Projektideen PL2025'!AE62,C60,'[1]Bewertung Projektideen PL2025'!AE62)</f>
        <v>0</v>
      </c>
    </row>
    <row r="61" spans="1:4" x14ac:dyDescent="0.3">
      <c r="A61" s="183">
        <f>'[1]Bewertung Projektideen PL2025'!AB63</f>
        <v>0</v>
      </c>
      <c r="B61" s="77">
        <f>IF(A61&gt;'[1]Bewertung Projektideen PL2025'!AC63,A61,'[1]Bewertung Projektideen PL2025'!AC63)</f>
        <v>0</v>
      </c>
      <c r="C61" s="77">
        <f>IF(B61&gt;'[1]Bewertung Projektideen PL2025'!AD63,B61,'[1]Bewertung Projektideen PL2025'!AD63)</f>
        <v>0</v>
      </c>
      <c r="D61" s="77">
        <f>IF(C61&gt;'[1]Bewertung Projektideen PL2025'!AE63,C61,'[1]Bewertung Projektideen PL2025'!AE63)</f>
        <v>0</v>
      </c>
    </row>
    <row r="62" spans="1:4" x14ac:dyDescent="0.3">
      <c r="A62" s="183">
        <f>'[1]Bewertung Projektideen PL2025'!AB64</f>
        <v>0</v>
      </c>
      <c r="B62" s="77">
        <f>IF(A62&gt;'[1]Bewertung Projektideen PL2025'!AC64,A62,'[1]Bewertung Projektideen PL2025'!AC64)</f>
        <v>0</v>
      </c>
      <c r="C62" s="77">
        <f>IF(B62&gt;'[1]Bewertung Projektideen PL2025'!AD64,B62,'[1]Bewertung Projektideen PL2025'!AD64)</f>
        <v>0</v>
      </c>
      <c r="D62" s="77">
        <f>IF(C62&gt;'[1]Bewertung Projektideen PL2025'!AE64,C62,'[1]Bewertung Projektideen PL2025'!AE64)</f>
        <v>0</v>
      </c>
    </row>
    <row r="63" spans="1:4" x14ac:dyDescent="0.3">
      <c r="A63" s="183">
        <f>'[1]Bewertung Projektideen PL2025'!AB65</f>
        <v>0</v>
      </c>
      <c r="B63" s="77">
        <f>IF(A63&gt;'[1]Bewertung Projektideen PL2025'!AC65,A63,'[1]Bewertung Projektideen PL2025'!AC65)</f>
        <v>0</v>
      </c>
      <c r="C63" s="77">
        <f>IF(B63&gt;'[1]Bewertung Projektideen PL2025'!AD65,B63,'[1]Bewertung Projektideen PL2025'!AD65)</f>
        <v>0</v>
      </c>
      <c r="D63" s="77">
        <f>IF(C63&gt;'[1]Bewertung Projektideen PL2025'!AE65,C63,'[1]Bewertung Projektideen PL2025'!AE65)</f>
        <v>0</v>
      </c>
    </row>
    <row r="64" spans="1:4" x14ac:dyDescent="0.3">
      <c r="A64" s="183">
        <f>'[1]Bewertung Projektideen PL2025'!AB66</f>
        <v>0</v>
      </c>
      <c r="B64" s="77">
        <f>IF(A64&gt;'[1]Bewertung Projektideen PL2025'!AC66,A64,'[1]Bewertung Projektideen PL2025'!AC66)</f>
        <v>0</v>
      </c>
      <c r="C64" s="77">
        <f>IF(B64&gt;'[1]Bewertung Projektideen PL2025'!AD66,B64,'[1]Bewertung Projektideen PL2025'!AD66)</f>
        <v>0</v>
      </c>
      <c r="D64" s="77">
        <f>IF(C64&gt;'[1]Bewertung Projektideen PL2025'!AE66,C64,'[1]Bewertung Projektideen PL2025'!AE66)</f>
        <v>0</v>
      </c>
    </row>
    <row r="65" spans="1:4" x14ac:dyDescent="0.3">
      <c r="A65" s="183">
        <f>'[1]Bewertung Projektideen PL2025'!AB67</f>
        <v>0</v>
      </c>
      <c r="B65" s="77">
        <f>IF(A65&gt;'[1]Bewertung Projektideen PL2025'!AC67,A65,'[1]Bewertung Projektideen PL2025'!AC67)</f>
        <v>0</v>
      </c>
      <c r="C65" s="77">
        <f>IF(B65&gt;'[1]Bewertung Projektideen PL2025'!AD67,B65,'[1]Bewertung Projektideen PL2025'!AD67)</f>
        <v>0</v>
      </c>
      <c r="D65" s="77">
        <f>IF(C65&gt;'[1]Bewertung Projektideen PL2025'!AE67,C65,'[1]Bewertung Projektideen PL2025'!AE67)</f>
        <v>0</v>
      </c>
    </row>
    <row r="66" spans="1:4" x14ac:dyDescent="0.3">
      <c r="A66" s="183">
        <f>'[1]Bewertung Projektideen PL2025'!AB68</f>
        <v>0</v>
      </c>
      <c r="B66" s="77">
        <f>IF(A66&gt;'[1]Bewertung Projektideen PL2025'!AC68,A66,'[1]Bewertung Projektideen PL2025'!AC68)</f>
        <v>0</v>
      </c>
      <c r="C66" s="77">
        <f>IF(B66&gt;'[1]Bewertung Projektideen PL2025'!AD68,B66,'[1]Bewertung Projektideen PL2025'!AD68)</f>
        <v>0</v>
      </c>
      <c r="D66" s="77">
        <f>IF(C66&gt;'[1]Bewertung Projektideen PL2025'!AE68,C66,'[1]Bewertung Projektideen PL2025'!AE68)</f>
        <v>0</v>
      </c>
    </row>
    <row r="67" spans="1:4" x14ac:dyDescent="0.3">
      <c r="A67" s="183">
        <f>'[1]Bewertung Projektideen PL2025'!AB69</f>
        <v>0</v>
      </c>
      <c r="B67" s="77">
        <f>IF(A67&gt;'[1]Bewertung Projektideen PL2025'!AC69,A67,'[1]Bewertung Projektideen PL2025'!AC69)</f>
        <v>0</v>
      </c>
      <c r="C67" s="77">
        <f>IF(B67&gt;'[1]Bewertung Projektideen PL2025'!AD69,B67,'[1]Bewertung Projektideen PL2025'!AD69)</f>
        <v>0</v>
      </c>
      <c r="D67" s="77">
        <f>IF(C67&gt;'[1]Bewertung Projektideen PL2025'!AE69,C67,'[1]Bewertung Projektideen PL2025'!AE69)</f>
        <v>0</v>
      </c>
    </row>
    <row r="68" spans="1:4" x14ac:dyDescent="0.3">
      <c r="A68" s="183">
        <f>'[1]Bewertung Projektideen PL2025'!AB70</f>
        <v>0</v>
      </c>
      <c r="B68" s="77">
        <f>IF(A68&gt;'[1]Bewertung Projektideen PL2025'!AC70,A68,'[1]Bewertung Projektideen PL2025'!AC70)</f>
        <v>0</v>
      </c>
      <c r="C68" s="77">
        <f>IF(B68&gt;'[1]Bewertung Projektideen PL2025'!AD70,B68,'[1]Bewertung Projektideen PL2025'!AD70)</f>
        <v>0</v>
      </c>
      <c r="D68" s="77">
        <f>IF(C68&gt;'[1]Bewertung Projektideen PL2025'!AE70,C68,'[1]Bewertung Projektideen PL2025'!AE70)</f>
        <v>0</v>
      </c>
    </row>
    <row r="69" spans="1:4" x14ac:dyDescent="0.3">
      <c r="A69" s="183">
        <f>'[1]Bewertung Projektideen PL2025'!AB71</f>
        <v>0</v>
      </c>
      <c r="B69" s="77">
        <f>IF(A69&gt;'[1]Bewertung Projektideen PL2025'!AC71,A69,'[1]Bewertung Projektideen PL2025'!AC71)</f>
        <v>0</v>
      </c>
      <c r="C69" s="77">
        <f>IF(B69&gt;'[1]Bewertung Projektideen PL2025'!AD71,B69,'[1]Bewertung Projektideen PL2025'!AD71)</f>
        <v>0</v>
      </c>
      <c r="D69" s="77">
        <f>IF(C69&gt;'[1]Bewertung Projektideen PL2025'!AE71,C69,'[1]Bewertung Projektideen PL2025'!AE71)</f>
        <v>0</v>
      </c>
    </row>
    <row r="70" spans="1:4" x14ac:dyDescent="0.3">
      <c r="A70" s="183">
        <f>'[1]Bewertung Projektideen PL2025'!AB72</f>
        <v>0</v>
      </c>
      <c r="B70" s="77">
        <f>IF(A70&gt;'[1]Bewertung Projektideen PL2025'!AC72,A70,'[1]Bewertung Projektideen PL2025'!AC72)</f>
        <v>0</v>
      </c>
      <c r="C70" s="77">
        <f>IF(B70&gt;'[1]Bewertung Projektideen PL2025'!AD72,B70,'[1]Bewertung Projektideen PL2025'!AD72)</f>
        <v>0</v>
      </c>
      <c r="D70" s="77">
        <f>IF(C70&gt;'[1]Bewertung Projektideen PL2025'!AE72,C70,'[1]Bewertung Projektideen PL2025'!AE72)</f>
        <v>0</v>
      </c>
    </row>
    <row r="71" spans="1:4" x14ac:dyDescent="0.3">
      <c r="A71" s="183">
        <f>'[1]Bewertung Projektideen PL2025'!AB73</f>
        <v>0</v>
      </c>
      <c r="B71" s="77" t="e">
        <f>IF(A71&gt;'[2]Projekte 24'!AK127,A71,'[2]Projekte 24'!AK127)</f>
        <v>#REF!</v>
      </c>
      <c r="C71" s="77" t="e">
        <f>IF(B71&gt;'[2]Projekte 24'!AL127,B71,'[2]Projekte 24'!AL127)</f>
        <v>#REF!</v>
      </c>
      <c r="D71" s="77" t="e">
        <f>IF(C71&gt;'[2]Projekte 24'!AM127,C71,'[2]Projekte 24'!AM127)</f>
        <v>#REF!</v>
      </c>
    </row>
    <row r="72" spans="1:4" x14ac:dyDescent="0.3">
      <c r="A72" s="183">
        <f>'[1]Bewertung Projektideen PL2025'!AB74</f>
        <v>0</v>
      </c>
      <c r="B72" s="77" t="e">
        <f>IF(A72&gt;'[2]Projekte 24'!AK128,A72,'[2]Projekte 24'!AK128)</f>
        <v>#REF!</v>
      </c>
      <c r="C72" s="77" t="e">
        <f>IF(B72&gt;'[2]Projekte 24'!AL128,B72,'[2]Projekte 24'!AL128)</f>
        <v>#REF!</v>
      </c>
      <c r="D72" s="77" t="e">
        <f>IF(C72&gt;'[2]Projekte 24'!AM128,C72,'[2]Projekte 24'!AM128)</f>
        <v>#REF!</v>
      </c>
    </row>
    <row r="73" spans="1:4" x14ac:dyDescent="0.3">
      <c r="A73" s="183">
        <f>'[1]Bewertung Projektideen PL2025'!AB75</f>
        <v>0</v>
      </c>
      <c r="B73" s="77" t="e">
        <f>IF(A73&gt;'[2]Projekte 24'!AK129,A73,'[2]Projekte 24'!AK129)</f>
        <v>#REF!</v>
      </c>
      <c r="C73" s="77" t="e">
        <f>IF(B73&gt;'[2]Projekte 24'!AL129,B73,'[2]Projekte 24'!AL129)</f>
        <v>#REF!</v>
      </c>
      <c r="D73" s="77" t="e">
        <f>IF(C73&gt;'[2]Projekte 24'!AM129,C73,'[2]Projekte 24'!AM129)</f>
        <v>#REF!</v>
      </c>
    </row>
    <row r="74" spans="1:4" x14ac:dyDescent="0.3">
      <c r="A74" s="183">
        <f>'[1]Bewertung Projektideen PL2025'!AB76</f>
        <v>0</v>
      </c>
      <c r="B74" s="77" t="e">
        <f>IF(A74&gt;'[2]Projekte 24'!AK130,A74,'[2]Projekte 24'!AK130)</f>
        <v>#REF!</v>
      </c>
      <c r="C74" s="77" t="e">
        <f>IF(B74&gt;'[2]Projekte 24'!AL130,B74,'[2]Projekte 24'!AL130)</f>
        <v>#REF!</v>
      </c>
      <c r="D74" s="77" t="e">
        <f>IF(C74&gt;'[2]Projekte 24'!AM130,C74,'[2]Projekte 24'!AM130)</f>
        <v>#REF!</v>
      </c>
    </row>
    <row r="75" spans="1:4" x14ac:dyDescent="0.3">
      <c r="A75" s="183">
        <f>'[1]Bewertung Projektideen PL2025'!AB77</f>
        <v>0</v>
      </c>
      <c r="B75" s="77" t="e">
        <f>IF(A75&gt;'[2]Projekte 24'!AK131,A75,'[2]Projekte 24'!AK131)</f>
        <v>#REF!</v>
      </c>
      <c r="C75" s="77" t="e">
        <f>IF(B75&gt;'[2]Projekte 24'!AL131,B75,'[2]Projekte 24'!AL131)</f>
        <v>#REF!</v>
      </c>
      <c r="D75" s="77" t="e">
        <f>IF(C75&gt;'[2]Projekte 24'!AM131,C75,'[2]Projekte 24'!AM131)</f>
        <v>#REF!</v>
      </c>
    </row>
    <row r="76" spans="1:4" x14ac:dyDescent="0.3">
      <c r="A76" s="183">
        <f>'[1]Bewertung Projektideen PL2025'!AB78</f>
        <v>0</v>
      </c>
      <c r="B76" s="77" t="e">
        <f>IF(A76&gt;'[2]Projekte 24'!AK132,A76,'[2]Projekte 24'!AK132)</f>
        <v>#REF!</v>
      </c>
      <c r="C76" s="77" t="e">
        <f>IF(B76&gt;'[2]Projekte 24'!AL132,B76,'[2]Projekte 24'!AL132)</f>
        <v>#REF!</v>
      </c>
      <c r="D76" s="77" t="e">
        <f>IF(C76&gt;'[2]Projekte 24'!AM132,C76,'[2]Projekte 24'!AM132)</f>
        <v>#REF!</v>
      </c>
    </row>
    <row r="77" spans="1:4" x14ac:dyDescent="0.3">
      <c r="A77" s="183">
        <f>'[1]Bewertung Projektideen PL2025'!AB79</f>
        <v>0</v>
      </c>
      <c r="B77" s="77" t="e">
        <f>IF(A77&gt;'[2]Projekte 24'!AK133,A77,'[2]Projekte 24'!AK133)</f>
        <v>#REF!</v>
      </c>
      <c r="C77" s="77" t="e">
        <f>IF(B77&gt;'[2]Projekte 24'!AL133,B77,'[2]Projekte 24'!AL133)</f>
        <v>#REF!</v>
      </c>
      <c r="D77" s="77" t="e">
        <f>IF(C77&gt;'[2]Projekte 24'!AM133,C77,'[2]Projekte 24'!AM133)</f>
        <v>#REF!</v>
      </c>
    </row>
    <row r="78" spans="1:4" x14ac:dyDescent="0.3">
      <c r="A78" s="183">
        <f>'[1]Bewertung Projektideen PL2025'!AB80</f>
        <v>0</v>
      </c>
      <c r="B78" s="77" t="e">
        <f>IF(A78&gt;'[2]Projekte 24'!AK134,A78,'[2]Projekte 24'!AK134)</f>
        <v>#REF!</v>
      </c>
      <c r="C78" s="77" t="e">
        <f>IF(B78&gt;'[2]Projekte 24'!AL134,B78,'[2]Projekte 24'!AL134)</f>
        <v>#REF!</v>
      </c>
      <c r="D78" s="77" t="e">
        <f>IF(C78&gt;'[2]Projekte 24'!AM134,C78,'[2]Projekte 24'!AM134)</f>
        <v>#REF!</v>
      </c>
    </row>
    <row r="79" spans="1:4" x14ac:dyDescent="0.3">
      <c r="A79" s="183">
        <f>'[1]Bewertung Projektideen PL2025'!AB81</f>
        <v>0</v>
      </c>
      <c r="B79" s="77" t="e">
        <f>IF(A79&gt;'[2]Projekte 24'!AK135,A79,'[2]Projekte 24'!AK135)</f>
        <v>#REF!</v>
      </c>
      <c r="C79" s="77" t="e">
        <f>IF(B79&gt;'[2]Projekte 24'!AL135,B79,'[2]Projekte 24'!AL135)</f>
        <v>#REF!</v>
      </c>
      <c r="D79" s="77" t="e">
        <f>IF(C79&gt;'[2]Projekte 24'!AM135,C79,'[2]Projekte 24'!AM135)</f>
        <v>#REF!</v>
      </c>
    </row>
    <row r="80" spans="1:4" x14ac:dyDescent="0.3">
      <c r="A80" s="183">
        <f>'[1]Bewertung Projektideen PL2025'!AB82</f>
        <v>0</v>
      </c>
      <c r="B80" s="77" t="e">
        <f>IF(A80&gt;'[2]Projekte 24'!AK136,A80,'[2]Projekte 24'!AK136)</f>
        <v>#REF!</v>
      </c>
      <c r="C80" s="77" t="e">
        <f>IF(B80&gt;'[2]Projekte 24'!AL136,B80,'[2]Projekte 24'!AL136)</f>
        <v>#REF!</v>
      </c>
      <c r="D80" s="77" t="e">
        <f>IF(C80&gt;'[2]Projekte 24'!AM136,C80,'[2]Projekte 24'!AM136)</f>
        <v>#REF!</v>
      </c>
    </row>
    <row r="81" spans="1:4" x14ac:dyDescent="0.3">
      <c r="A81" s="183">
        <f>'[1]Bewertung Projektideen PL2025'!AB83</f>
        <v>0</v>
      </c>
      <c r="B81" s="77" t="e">
        <f>IF(A81&gt;'[2]Projekte 24'!AK137,A81,'[2]Projekte 24'!AK137)</f>
        <v>#REF!</v>
      </c>
      <c r="C81" s="77" t="e">
        <f>IF(B81&gt;'[2]Projekte 24'!AL137,B81,'[2]Projekte 24'!AL137)</f>
        <v>#REF!</v>
      </c>
      <c r="D81" s="77" t="e">
        <f>IF(C81&gt;'[2]Projekte 24'!AM137,C81,'[2]Projekte 24'!AM137)</f>
        <v>#REF!</v>
      </c>
    </row>
    <row r="82" spans="1:4" x14ac:dyDescent="0.3">
      <c r="A82" s="183">
        <f>'[1]Bewertung Projektideen PL2025'!AB84</f>
        <v>0</v>
      </c>
      <c r="B82" s="77" t="e">
        <f>IF(A82&gt;'[2]Projekte 24'!AK138,A82,'[2]Projekte 24'!AK138)</f>
        <v>#REF!</v>
      </c>
      <c r="C82" s="77" t="e">
        <f>IF(B82&gt;'[2]Projekte 24'!AL138,B82,'[2]Projekte 24'!AL138)</f>
        <v>#REF!</v>
      </c>
      <c r="D82" s="77" t="e">
        <f>IF(C82&gt;'[2]Projekte 24'!AM138,C82,'[2]Projekte 24'!AM138)</f>
        <v>#REF!</v>
      </c>
    </row>
    <row r="83" spans="1:4" x14ac:dyDescent="0.3">
      <c r="A83" s="183">
        <f>'[1]Bewertung Projektideen PL2025'!AB85</f>
        <v>0</v>
      </c>
      <c r="B83" s="77" t="e">
        <f>IF(A83&gt;'[2]Projekte 24'!AK139,A83,'[2]Projekte 24'!AK139)</f>
        <v>#REF!</v>
      </c>
      <c r="C83" s="77" t="e">
        <f>IF(B83&gt;'[2]Projekte 24'!AL139,B83,'[2]Projekte 24'!AL139)</f>
        <v>#REF!</v>
      </c>
      <c r="D83" s="77" t="e">
        <f>IF(C83&gt;'[2]Projekte 24'!AM139,C83,'[2]Projekte 24'!AM139)</f>
        <v>#REF!</v>
      </c>
    </row>
    <row r="84" spans="1:4" x14ac:dyDescent="0.3">
      <c r="A84" s="183">
        <f>'[1]Bewertung Projektideen PL2025'!AB86</f>
        <v>0</v>
      </c>
      <c r="B84" s="77" t="e">
        <f>IF(A84&gt;'[2]Projekte 24'!AK140,A84,'[2]Projekte 24'!AK140)</f>
        <v>#REF!</v>
      </c>
      <c r="C84" s="77" t="e">
        <f>IF(B84&gt;'[2]Projekte 24'!AL140,B84,'[2]Projekte 24'!AL140)</f>
        <v>#REF!</v>
      </c>
      <c r="D84" s="77" t="e">
        <f>IF(C84&gt;'[2]Projekte 24'!AM140,C84,'[2]Projekte 24'!AM140)</f>
        <v>#REF!</v>
      </c>
    </row>
    <row r="85" spans="1:4" x14ac:dyDescent="0.3">
      <c r="A85" s="183">
        <f>'[1]Bewertung Projektideen PL2025'!AB87</f>
        <v>0</v>
      </c>
      <c r="B85" s="77" t="e">
        <f>IF(A85&gt;'[2]Projekte 24'!AK141,A85,'[2]Projekte 24'!AK141)</f>
        <v>#REF!</v>
      </c>
      <c r="C85" s="77" t="e">
        <f>IF(B85&gt;'[2]Projekte 24'!AL141,B85,'[2]Projekte 24'!AL141)</f>
        <v>#REF!</v>
      </c>
      <c r="D85" s="77" t="e">
        <f>IF(C85&gt;'[2]Projekte 24'!AM141,C85,'[2]Projekte 24'!AM141)</f>
        <v>#REF!</v>
      </c>
    </row>
    <row r="86" spans="1:4" x14ac:dyDescent="0.3">
      <c r="A86" s="183">
        <f>'[1]Bewertung Projektideen PL2025'!AB88</f>
        <v>0</v>
      </c>
      <c r="B86" s="77" t="e">
        <f>IF(A86&gt;'[2]Projekte 24'!AK142,A86,'[2]Projekte 24'!AK142)</f>
        <v>#REF!</v>
      </c>
      <c r="C86" s="77" t="e">
        <f>IF(B86&gt;'[2]Projekte 24'!AL142,B86,'[2]Projekte 24'!AL142)</f>
        <v>#REF!</v>
      </c>
      <c r="D86" s="77" t="e">
        <f>IF(C86&gt;'[2]Projekte 24'!AM142,C86,'[2]Projekte 24'!AM142)</f>
        <v>#REF!</v>
      </c>
    </row>
    <row r="87" spans="1:4" x14ac:dyDescent="0.3">
      <c r="A87" s="183">
        <f>'[1]Bewertung Projektideen PL2025'!AB89</f>
        <v>0</v>
      </c>
      <c r="B87" s="77" t="e">
        <f>IF(A87&gt;'[2]Projekte 24'!AK143,A87,'[2]Projekte 24'!AK143)</f>
        <v>#REF!</v>
      </c>
      <c r="C87" s="77" t="e">
        <f>IF(B87&gt;'[2]Projekte 24'!AL143,B87,'[2]Projekte 24'!AL143)</f>
        <v>#REF!</v>
      </c>
      <c r="D87" s="77" t="e">
        <f>IF(C87&gt;'[2]Projekte 24'!AM143,C87,'[2]Projekte 24'!AM143)</f>
        <v>#REF!</v>
      </c>
    </row>
    <row r="88" spans="1:4" x14ac:dyDescent="0.3">
      <c r="A88" s="183">
        <f>'[1]Bewertung Projektideen PL2025'!AB90</f>
        <v>0</v>
      </c>
      <c r="B88" s="77" t="e">
        <f>IF(A88&gt;'[2]Projekte 24'!AK144,A88,'[2]Projekte 24'!AK144)</f>
        <v>#REF!</v>
      </c>
      <c r="C88" s="77" t="e">
        <f>IF(B88&gt;'[2]Projekte 24'!AL144,B88,'[2]Projekte 24'!AL144)</f>
        <v>#REF!</v>
      </c>
      <c r="D88" s="77" t="e">
        <f>IF(C88&gt;'[2]Projekte 24'!AM144,C88,'[2]Projekte 24'!AM144)</f>
        <v>#REF!</v>
      </c>
    </row>
    <row r="89" spans="1:4" x14ac:dyDescent="0.3">
      <c r="A89" s="183">
        <f>'[1]Bewertung Projektideen PL2025'!AB91</f>
        <v>0</v>
      </c>
      <c r="B89" s="77" t="e">
        <f>IF(A89&gt;'[2]Projekte 24'!AK145,A89,'[2]Projekte 24'!AK145)</f>
        <v>#REF!</v>
      </c>
      <c r="C89" s="77" t="e">
        <f>IF(B89&gt;'[2]Projekte 24'!AL145,B89,'[2]Projekte 24'!AL145)</f>
        <v>#REF!</v>
      </c>
      <c r="D89" s="77" t="e">
        <f>IF(C89&gt;'[2]Projekte 24'!AM145,C89,'[2]Projekte 24'!AM145)</f>
        <v>#REF!</v>
      </c>
    </row>
    <row r="90" spans="1:4" x14ac:dyDescent="0.3">
      <c r="A90" s="183">
        <f>'[1]Bewertung Projektideen PL2025'!AB92</f>
        <v>0</v>
      </c>
      <c r="B90" s="77" t="e">
        <f>IF(A90&gt;'[2]Projekte 24'!AK146,A90,'[2]Projekte 24'!AK146)</f>
        <v>#REF!</v>
      </c>
      <c r="C90" s="77" t="e">
        <f>IF(B90&gt;'[2]Projekte 24'!AL146,B90,'[2]Projekte 24'!AL146)</f>
        <v>#REF!</v>
      </c>
      <c r="D90" s="77" t="e">
        <f>IF(C90&gt;'[2]Projekte 24'!AM146,C90,'[2]Projekte 24'!AM146)</f>
        <v>#REF!</v>
      </c>
    </row>
    <row r="91" spans="1:4" x14ac:dyDescent="0.3">
      <c r="A91" s="183">
        <f>'[1]Bewertung Projektideen PL2025'!AB93</f>
        <v>0</v>
      </c>
      <c r="B91" s="77" t="e">
        <f>IF(A91&gt;'[2]Projekte 24'!AK147,A91,'[2]Projekte 24'!AK147)</f>
        <v>#REF!</v>
      </c>
      <c r="C91" s="77" t="e">
        <f>IF(B91&gt;'[2]Projekte 24'!AL147,B91,'[2]Projekte 24'!AL147)</f>
        <v>#REF!</v>
      </c>
      <c r="D91" s="77" t="e">
        <f>IF(C91&gt;'[2]Projekte 24'!AM147,C91,'[2]Projekte 24'!AM147)</f>
        <v>#REF!</v>
      </c>
    </row>
    <row r="92" spans="1:4" x14ac:dyDescent="0.3">
      <c r="A92" s="183">
        <f>'[1]Bewertung Projektideen PL2025'!AB94</f>
        <v>0</v>
      </c>
      <c r="B92" s="77" t="e">
        <f>IF(A92&gt;'[2]Projekte 24'!AK148,A92,'[2]Projekte 24'!AK148)</f>
        <v>#REF!</v>
      </c>
      <c r="C92" s="77" t="e">
        <f>IF(B92&gt;'[2]Projekte 24'!AL148,B92,'[2]Projekte 24'!AL148)</f>
        <v>#REF!</v>
      </c>
      <c r="D92" s="77" t="e">
        <f>IF(C92&gt;'[2]Projekte 24'!AM148,C92,'[2]Projekte 24'!AM148)</f>
        <v>#REF!</v>
      </c>
    </row>
    <row r="93" spans="1:4" x14ac:dyDescent="0.3">
      <c r="A93" s="183">
        <f>'[1]Bewertung Projektideen PL2025'!AB95</f>
        <v>0</v>
      </c>
      <c r="B93" s="77" t="e">
        <f>IF(A93&gt;'[2]Projekte 24'!AK149,A93,'[2]Projekte 24'!AK149)</f>
        <v>#REF!</v>
      </c>
      <c r="C93" s="77" t="e">
        <f>IF(B93&gt;'[2]Projekte 24'!AL149,B93,'[2]Projekte 24'!AL149)</f>
        <v>#REF!</v>
      </c>
      <c r="D93" s="77" t="e">
        <f>IF(C93&gt;'[2]Projekte 24'!AM149,C93,'[2]Projekte 24'!AM149)</f>
        <v>#REF!</v>
      </c>
    </row>
    <row r="94" spans="1:4" x14ac:dyDescent="0.3">
      <c r="A94" s="183">
        <f>'[1]Bewertung Projektideen PL2025'!AB96</f>
        <v>0</v>
      </c>
      <c r="B94" s="77" t="e">
        <f>IF(A94&gt;'[2]Projekte 24'!AK150,A94,'[2]Projekte 24'!AK150)</f>
        <v>#REF!</v>
      </c>
      <c r="C94" s="77" t="e">
        <f>IF(B94&gt;'[2]Projekte 24'!AL150,B94,'[2]Projekte 24'!AL150)</f>
        <v>#REF!</v>
      </c>
      <c r="D94" s="77" t="e">
        <f>IF(C94&gt;'[2]Projekte 24'!AM150,C94,'[2]Projekte 24'!AM150)</f>
        <v>#REF!</v>
      </c>
    </row>
    <row r="95" spans="1:4" x14ac:dyDescent="0.3">
      <c r="A95" s="183">
        <f>'[1]Bewertung Projektideen PL2025'!AB97</f>
        <v>0</v>
      </c>
      <c r="B95" s="77" t="e">
        <f>IF(A95&gt;'[2]Projekte 24'!AK151,A95,'[2]Projekte 24'!AK151)</f>
        <v>#REF!</v>
      </c>
      <c r="C95" s="77" t="e">
        <f>IF(B95&gt;'[2]Projekte 24'!AL151,B95,'[2]Projekte 24'!AL151)</f>
        <v>#REF!</v>
      </c>
      <c r="D95" s="77" t="e">
        <f>IF(C95&gt;'[2]Projekte 24'!AM151,C95,'[2]Projekte 24'!AM151)</f>
        <v>#REF!</v>
      </c>
    </row>
    <row r="96" spans="1:4" x14ac:dyDescent="0.3">
      <c r="A96" s="183">
        <f>'[1]Bewertung Projektideen PL2025'!AB98</f>
        <v>0</v>
      </c>
      <c r="B96" s="77" t="e">
        <f>IF(A96&gt;'[2]Projekte 24'!AK152,A96,'[2]Projekte 24'!AK152)</f>
        <v>#REF!</v>
      </c>
      <c r="C96" s="77" t="e">
        <f>IF(B96&gt;'[2]Projekte 24'!AL152,B96,'[2]Projekte 24'!AL152)</f>
        <v>#REF!</v>
      </c>
      <c r="D96" s="77" t="e">
        <f>IF(C96&gt;'[2]Projekte 24'!AM152,C96,'[2]Projekte 24'!AM152)</f>
        <v>#REF!</v>
      </c>
    </row>
    <row r="97" spans="1:4" x14ac:dyDescent="0.3">
      <c r="A97" s="183">
        <f>'[1]Bewertung Projektideen PL2025'!AB99</f>
        <v>0</v>
      </c>
      <c r="B97" s="77" t="e">
        <f>IF(A97&gt;'[2]Projekte 24'!AK153,A97,'[2]Projekte 24'!AK153)</f>
        <v>#REF!</v>
      </c>
      <c r="C97" s="77" t="e">
        <f>IF(B97&gt;'[2]Projekte 24'!AL153,B97,'[2]Projekte 24'!AL153)</f>
        <v>#REF!</v>
      </c>
      <c r="D97" s="77" t="e">
        <f>IF(C97&gt;'[2]Projekte 24'!AM153,C97,'[2]Projekte 24'!AM153)</f>
        <v>#REF!</v>
      </c>
    </row>
    <row r="98" spans="1:4" x14ac:dyDescent="0.3">
      <c r="A98" s="183">
        <f>'[1]Bewertung Projektideen PL2025'!AB100</f>
        <v>0</v>
      </c>
      <c r="B98" s="77" t="e">
        <f>IF(A98&gt;'[2]Projekte 24'!AK154,A98,'[2]Projekte 24'!AK154)</f>
        <v>#REF!</v>
      </c>
      <c r="C98" s="77" t="e">
        <f>IF(B98&gt;'[2]Projekte 24'!AL154,B98,'[2]Projekte 24'!AL154)</f>
        <v>#REF!</v>
      </c>
      <c r="D98" s="77" t="e">
        <f>IF(C98&gt;'[2]Projekte 24'!AM154,C98,'[2]Projekte 24'!AM154)</f>
        <v>#REF!</v>
      </c>
    </row>
    <row r="99" spans="1:4" x14ac:dyDescent="0.3">
      <c r="A99" s="183">
        <f>'[1]Bewertung Projektideen PL2025'!AB101</f>
        <v>0</v>
      </c>
      <c r="B99" s="77" t="e">
        <f>IF(A99&gt;'[2]Projekte 24'!AK155,A99,'[2]Projekte 24'!AK155)</f>
        <v>#REF!</v>
      </c>
      <c r="C99" s="77" t="e">
        <f>IF(B99&gt;'[2]Projekte 24'!AL155,B99,'[2]Projekte 24'!AL155)</f>
        <v>#REF!</v>
      </c>
      <c r="D99" s="77" t="e">
        <f>IF(C99&gt;'[2]Projekte 24'!AM155,C99,'[2]Projekte 24'!AM155)</f>
        <v>#REF!</v>
      </c>
    </row>
    <row r="100" spans="1:4" x14ac:dyDescent="0.3">
      <c r="A100" s="183">
        <f>'[1]Bewertung Projektideen PL2025'!AB102</f>
        <v>0</v>
      </c>
      <c r="B100" s="77" t="e">
        <f>IF(A100&gt;'[2]Projekte 24'!AK156,A100,'[2]Projekte 24'!AK156)</f>
        <v>#REF!</v>
      </c>
      <c r="C100" s="77" t="e">
        <f>IF(B100&gt;'[2]Projekte 24'!AL156,B100,'[2]Projekte 24'!AL156)</f>
        <v>#REF!</v>
      </c>
      <c r="D100" s="77" t="e">
        <f>IF(C100&gt;'[2]Projekte 24'!AM156,C100,'[2]Projekte 24'!AM156)</f>
        <v>#REF!</v>
      </c>
    </row>
    <row r="101" spans="1:4" x14ac:dyDescent="0.3">
      <c r="A101" s="183">
        <f>'[1]Bewertung Projektideen PL2025'!AB103</f>
        <v>0</v>
      </c>
      <c r="B101" s="77" t="e">
        <f>IF(A101&gt;'[2]Projekte 24'!AK157,A101,'[2]Projekte 24'!AK157)</f>
        <v>#REF!</v>
      </c>
      <c r="C101" s="77" t="e">
        <f>IF(B101&gt;'[2]Projekte 24'!AL157,B101,'[2]Projekte 24'!AL157)</f>
        <v>#REF!</v>
      </c>
      <c r="D101" s="77" t="e">
        <f>IF(C101&gt;'[2]Projekte 24'!AM157,C101,'[2]Projekte 24'!AM157)</f>
        <v>#REF!</v>
      </c>
    </row>
    <row r="102" spans="1:4" x14ac:dyDescent="0.3">
      <c r="A102" s="183">
        <f>'[1]Bewertung Projektideen PL2025'!AB104</f>
        <v>0</v>
      </c>
      <c r="B102" s="77" t="e">
        <f>IF(A102&gt;'[2]Projekte 24'!AK158,A102,'[2]Projekte 24'!AK158)</f>
        <v>#REF!</v>
      </c>
      <c r="C102" s="77" t="e">
        <f>IF(B102&gt;'[2]Projekte 24'!AL158,B102,'[2]Projekte 24'!AL158)</f>
        <v>#REF!</v>
      </c>
      <c r="D102" s="77" t="e">
        <f>IF(C102&gt;'[2]Projekte 24'!AM158,C102,'[2]Projekte 24'!AM158)</f>
        <v>#REF!</v>
      </c>
    </row>
    <row r="103" spans="1:4" x14ac:dyDescent="0.3">
      <c r="A103" s="183">
        <f>'[1]Bewertung Projektideen PL2025'!AB105</f>
        <v>0</v>
      </c>
      <c r="B103" s="77" t="e">
        <f>IF(A103&gt;'[2]Projekte 24'!AK159,A103,'[2]Projekte 24'!AK159)</f>
        <v>#REF!</v>
      </c>
      <c r="C103" s="77" t="e">
        <f>IF(B103&gt;'[2]Projekte 24'!AL159,B103,'[2]Projekte 24'!AL159)</f>
        <v>#REF!</v>
      </c>
      <c r="D103" s="77" t="e">
        <f>IF(C103&gt;'[2]Projekte 24'!AM159,C103,'[2]Projekte 24'!AM159)</f>
        <v>#REF!</v>
      </c>
    </row>
    <row r="104" spans="1:4" x14ac:dyDescent="0.3">
      <c r="A104" s="183">
        <f>'[1]Bewertung Projektideen PL2025'!AB106</f>
        <v>0</v>
      </c>
      <c r="B104" s="77" t="e">
        <f>IF(A104&gt;'[2]Projekte 24'!AK160,A104,'[2]Projekte 24'!AK160)</f>
        <v>#REF!</v>
      </c>
      <c r="C104" s="77" t="e">
        <f>IF(B104&gt;'[2]Projekte 24'!AL160,B104,'[2]Projekte 24'!AL160)</f>
        <v>#REF!</v>
      </c>
      <c r="D104" s="77" t="e">
        <f>IF(C104&gt;'[2]Projekte 24'!AM160,C104,'[2]Projekte 24'!AM160)</f>
        <v>#REF!</v>
      </c>
    </row>
    <row r="105" spans="1:4" x14ac:dyDescent="0.3">
      <c r="A105" s="183">
        <f>'[1]Bewertung Projektideen PL2025'!AB107</f>
        <v>0</v>
      </c>
      <c r="B105" s="77" t="e">
        <f>IF(A105&gt;'[2]Projekte 24'!AK161,A105,'[2]Projekte 24'!AK161)</f>
        <v>#REF!</v>
      </c>
      <c r="C105" s="77" t="e">
        <f>IF(B105&gt;'[2]Projekte 24'!AL161,B105,'[2]Projekte 24'!AL161)</f>
        <v>#REF!</v>
      </c>
      <c r="D105" s="77" t="e">
        <f>IF(C105&gt;'[2]Projekte 24'!AM161,C105,'[2]Projekte 24'!AM161)</f>
        <v>#REF!</v>
      </c>
    </row>
    <row r="106" spans="1:4" x14ac:dyDescent="0.3">
      <c r="A106" s="183">
        <f>'[1]Bewertung Projektideen PL2025'!AB108</f>
        <v>0</v>
      </c>
      <c r="B106" s="77" t="e">
        <f>IF(A106&gt;'[2]Projekte 24'!AK162,A106,'[2]Projekte 24'!AK162)</f>
        <v>#REF!</v>
      </c>
      <c r="C106" s="77" t="e">
        <f>IF(B106&gt;'[2]Projekte 24'!AL162,B106,'[2]Projekte 24'!AL162)</f>
        <v>#REF!</v>
      </c>
      <c r="D106" s="77" t="e">
        <f>IF(C106&gt;'[2]Projekte 24'!AM162,C106,'[2]Projekte 24'!AM162)</f>
        <v>#REF!</v>
      </c>
    </row>
    <row r="107" spans="1:4" x14ac:dyDescent="0.3">
      <c r="A107" s="183">
        <f>'[1]Bewertung Projektideen PL2025'!AB109</f>
        <v>0</v>
      </c>
      <c r="B107" s="77" t="e">
        <f>IF(A107&gt;'[2]Projekte 24'!AK163,A107,'[2]Projekte 24'!AK163)</f>
        <v>#REF!</v>
      </c>
      <c r="C107" s="77" t="e">
        <f>IF(B107&gt;'[2]Projekte 24'!AL163,B107,'[2]Projekte 24'!AL163)</f>
        <v>#REF!</v>
      </c>
      <c r="D107" s="77" t="e">
        <f>IF(C107&gt;'[2]Projekte 24'!AM163,C107,'[2]Projekte 24'!AM163)</f>
        <v>#REF!</v>
      </c>
    </row>
    <row r="108" spans="1:4" x14ac:dyDescent="0.3">
      <c r="A108" s="183">
        <f>'[1]Bewertung Projektideen PL2025'!AB110</f>
        <v>0</v>
      </c>
      <c r="B108" s="77" t="e">
        <f>IF(A108&gt;'[2]Projekte 24'!AK164,A108,'[2]Projekte 24'!AK164)</f>
        <v>#REF!</v>
      </c>
      <c r="C108" s="77" t="e">
        <f>IF(B108&gt;'[2]Projekte 24'!AL164,B108,'[2]Projekte 24'!AL164)</f>
        <v>#REF!</v>
      </c>
      <c r="D108" s="77" t="e">
        <f>IF(C108&gt;'[2]Projekte 24'!AM164,C108,'[2]Projekte 24'!AM164)</f>
        <v>#REF!</v>
      </c>
    </row>
    <row r="109" spans="1:4" x14ac:dyDescent="0.3">
      <c r="A109" s="183">
        <f>'[1]Bewertung Projektideen PL2025'!AB111</f>
        <v>0</v>
      </c>
      <c r="B109" s="77" t="e">
        <f>IF(A109&gt;'[2]Projekte 24'!AK165,A109,'[2]Projekte 24'!AK165)</f>
        <v>#REF!</v>
      </c>
      <c r="C109" s="77" t="e">
        <f>IF(B109&gt;'[2]Projekte 24'!AL165,B109,'[2]Projekte 24'!AL165)</f>
        <v>#REF!</v>
      </c>
      <c r="D109" s="77" t="e">
        <f>IF(C109&gt;'[2]Projekte 24'!AM165,C109,'[2]Projekte 24'!AM165)</f>
        <v>#REF!</v>
      </c>
    </row>
    <row r="110" spans="1:4" x14ac:dyDescent="0.3">
      <c r="A110" s="183">
        <f>'[1]Bewertung Projektideen PL2025'!AB112</f>
        <v>0</v>
      </c>
      <c r="B110" s="77" t="e">
        <f>IF(A110&gt;'[2]Projekte 24'!AK166,A110,'[2]Projekte 24'!AK166)</f>
        <v>#REF!</v>
      </c>
      <c r="C110" s="77" t="e">
        <f>IF(B110&gt;'[2]Projekte 24'!AL166,B110,'[2]Projekte 24'!AL166)</f>
        <v>#REF!</v>
      </c>
      <c r="D110" s="77" t="e">
        <f>IF(C110&gt;'[2]Projekte 24'!AM166,C110,'[2]Projekte 24'!AM166)</f>
        <v>#REF!</v>
      </c>
    </row>
    <row r="111" spans="1:4" x14ac:dyDescent="0.3">
      <c r="A111" s="183">
        <f>'[1]Bewertung Projektideen PL2025'!AB113</f>
        <v>0</v>
      </c>
      <c r="B111" s="77" t="e">
        <f>IF(A111&gt;'[2]Projekte 24'!AK167,A111,'[2]Projekte 24'!AK167)</f>
        <v>#REF!</v>
      </c>
      <c r="C111" s="77" t="e">
        <f>IF(B111&gt;'[2]Projekte 24'!AL167,B111,'[2]Projekte 24'!AL167)</f>
        <v>#REF!</v>
      </c>
      <c r="D111" s="77" t="e">
        <f>IF(C111&gt;'[2]Projekte 24'!AM167,C111,'[2]Projekte 24'!AM167)</f>
        <v>#REF!</v>
      </c>
    </row>
    <row r="112" spans="1:4" x14ac:dyDescent="0.3">
      <c r="A112" s="183">
        <f>'[1]Bewertung Projektideen PL2025'!AB114</f>
        <v>0</v>
      </c>
      <c r="B112" s="77" t="e">
        <f>IF(A112&gt;'[2]Projekte 24'!AK168,A112,'[2]Projekte 24'!AK168)</f>
        <v>#REF!</v>
      </c>
      <c r="C112" s="77" t="e">
        <f>IF(B112&gt;'[2]Projekte 24'!AL168,B112,'[2]Projekte 24'!AL168)</f>
        <v>#REF!</v>
      </c>
      <c r="D112" s="77" t="e">
        <f>IF(C112&gt;'[2]Projekte 24'!AM168,C112,'[2]Projekte 24'!AM168)</f>
        <v>#REF!</v>
      </c>
    </row>
    <row r="113" spans="1:4" x14ac:dyDescent="0.3">
      <c r="A113" s="183">
        <f>'[1]Bewertung Projektideen PL2025'!AB115</f>
        <v>0</v>
      </c>
      <c r="B113" s="77" t="e">
        <f>IF(A113&gt;'[2]Projekte 24'!AK169,A113,'[2]Projekte 24'!AK169)</f>
        <v>#REF!</v>
      </c>
      <c r="C113" s="77" t="e">
        <f>IF(B113&gt;'[2]Projekte 24'!AL169,B113,'[2]Projekte 24'!AL169)</f>
        <v>#REF!</v>
      </c>
      <c r="D113" s="77" t="e">
        <f>IF(C113&gt;'[2]Projekte 24'!AM169,C113,'[2]Projekte 24'!AM169)</f>
        <v>#REF!</v>
      </c>
    </row>
    <row r="114" spans="1:4" x14ac:dyDescent="0.3">
      <c r="A114" s="183">
        <f>'[1]Bewertung Projektideen PL2025'!AB116</f>
        <v>0</v>
      </c>
      <c r="B114" s="77" t="e">
        <f>IF(A114&gt;'[2]Projekte 24'!AK170,A114,'[2]Projekte 24'!AK170)</f>
        <v>#REF!</v>
      </c>
      <c r="C114" s="77" t="e">
        <f>IF(B114&gt;'[2]Projekte 24'!AL170,B114,'[2]Projekte 24'!AL170)</f>
        <v>#REF!</v>
      </c>
      <c r="D114" s="77" t="e">
        <f>IF(C114&gt;'[2]Projekte 24'!AM170,C114,'[2]Projekte 24'!AM170)</f>
        <v>#REF!</v>
      </c>
    </row>
    <row r="115" spans="1:4" x14ac:dyDescent="0.3">
      <c r="A115" s="183">
        <f>'[1]Bewertung Projektideen PL2025'!AB117</f>
        <v>0</v>
      </c>
      <c r="B115" s="77" t="e">
        <f>IF(A115&gt;'[2]Projekte 24'!AK171,A115,'[2]Projekte 24'!AK171)</f>
        <v>#REF!</v>
      </c>
      <c r="C115" s="77" t="e">
        <f>IF(B115&gt;'[2]Projekte 24'!AL171,B115,'[2]Projekte 24'!AL171)</f>
        <v>#REF!</v>
      </c>
      <c r="D115" s="77" t="e">
        <f>IF(C115&gt;'[2]Projekte 24'!AM171,C115,'[2]Projekte 24'!AM171)</f>
        <v>#REF!</v>
      </c>
    </row>
    <row r="116" spans="1:4" x14ac:dyDescent="0.3">
      <c r="A116" s="183">
        <f>'[1]Bewertung Projektideen PL2025'!AB118</f>
        <v>0</v>
      </c>
      <c r="B116" s="77" t="e">
        <f>IF(A116&gt;'[2]Projekte 24'!AK172,A116,'[2]Projekte 24'!AK172)</f>
        <v>#REF!</v>
      </c>
      <c r="C116" s="77" t="e">
        <f>IF(B116&gt;'[2]Projekte 24'!AL172,B116,'[2]Projekte 24'!AL172)</f>
        <v>#REF!</v>
      </c>
      <c r="D116" s="77" t="e">
        <f>IF(C116&gt;'[2]Projekte 24'!AM172,C116,'[2]Projekte 24'!AM172)</f>
        <v>#REF!</v>
      </c>
    </row>
    <row r="117" spans="1:4" x14ac:dyDescent="0.3">
      <c r="A117" s="183">
        <f>'[1]Bewertung Projektideen PL2025'!AB119</f>
        <v>0</v>
      </c>
      <c r="B117" s="77" t="e">
        <f>IF(A117&gt;'[2]Projekte 24'!AK173,A117,'[2]Projekte 24'!AK173)</f>
        <v>#REF!</v>
      </c>
      <c r="C117" s="77" t="e">
        <f>IF(B117&gt;'[2]Projekte 24'!AL173,B117,'[2]Projekte 24'!AL173)</f>
        <v>#REF!</v>
      </c>
      <c r="D117" s="77" t="e">
        <f>IF(C117&gt;'[2]Projekte 24'!AM173,C117,'[2]Projekte 24'!AM173)</f>
        <v>#REF!</v>
      </c>
    </row>
    <row r="118" spans="1:4" x14ac:dyDescent="0.3">
      <c r="A118" s="183">
        <f>'[1]Bewertung Projektideen PL2025'!AB120</f>
        <v>0</v>
      </c>
      <c r="B118" s="77" t="e">
        <f>IF(A118&gt;'[2]Projekte 24'!AK174,A118,'[2]Projekte 24'!AK174)</f>
        <v>#REF!</v>
      </c>
      <c r="C118" s="77" t="e">
        <f>IF(B118&gt;'[2]Projekte 24'!AL174,B118,'[2]Projekte 24'!AL174)</f>
        <v>#REF!</v>
      </c>
      <c r="D118" s="77" t="e">
        <f>IF(C118&gt;'[2]Projekte 24'!AM174,C118,'[2]Projekte 24'!AM174)</f>
        <v>#REF!</v>
      </c>
    </row>
    <row r="119" spans="1:4" x14ac:dyDescent="0.3">
      <c r="A119" s="183">
        <f>'[1]Bewertung Projektideen PL2025'!AB121</f>
        <v>0</v>
      </c>
      <c r="B119" s="77" t="e">
        <f>IF(A119&gt;'[2]Projekte 24'!AK175,A119,'[2]Projekte 24'!AK175)</f>
        <v>#REF!</v>
      </c>
      <c r="C119" s="77" t="e">
        <f>IF(B119&gt;'[2]Projekte 24'!AL175,B119,'[2]Projekte 24'!AL175)</f>
        <v>#REF!</v>
      </c>
      <c r="D119" s="77" t="e">
        <f>IF(C119&gt;'[2]Projekte 24'!AM175,C119,'[2]Projekte 24'!AM175)</f>
        <v>#REF!</v>
      </c>
    </row>
    <row r="120" spans="1:4" x14ac:dyDescent="0.3">
      <c r="A120" s="183">
        <f>'[1]Bewertung Projektideen PL2025'!AB122</f>
        <v>0</v>
      </c>
      <c r="B120" s="77" t="e">
        <f>IF(A120&gt;'[2]Projekte 24'!AK176,A120,'[2]Projekte 24'!AK176)</f>
        <v>#REF!</v>
      </c>
      <c r="C120" s="77" t="e">
        <f>IF(B120&gt;'[2]Projekte 24'!AL176,B120,'[2]Projekte 24'!AL176)</f>
        <v>#REF!</v>
      </c>
      <c r="D120" s="77" t="e">
        <f>IF(C120&gt;'[2]Projekte 24'!AM176,C120,'[2]Projekte 24'!AM176)</f>
        <v>#REF!</v>
      </c>
    </row>
    <row r="121" spans="1:4" x14ac:dyDescent="0.3">
      <c r="A121" s="183">
        <f>'[1]Bewertung Projektideen PL2025'!AB123</f>
        <v>0</v>
      </c>
      <c r="B121" s="77" t="e">
        <f>IF(A121&gt;'[2]Projekte 24'!AK177,A121,'[2]Projekte 24'!AK177)</f>
        <v>#REF!</v>
      </c>
      <c r="C121" s="77" t="e">
        <f>IF(B121&gt;'[2]Projekte 24'!AL177,B121,'[2]Projekte 24'!AL177)</f>
        <v>#REF!</v>
      </c>
      <c r="D121" s="77" t="e">
        <f>IF(C121&gt;'[2]Projekte 24'!AM177,C121,'[2]Projekte 24'!AM177)</f>
        <v>#REF!</v>
      </c>
    </row>
    <row r="122" spans="1:4" x14ac:dyDescent="0.3">
      <c r="A122" s="183">
        <f>'[1]Bewertung Projektideen PL2025'!AB124</f>
        <v>0</v>
      </c>
      <c r="B122" s="77" t="e">
        <f>IF(A122&gt;'[2]Projekte 24'!AK178,A122,'[2]Projekte 24'!AK178)</f>
        <v>#REF!</v>
      </c>
      <c r="C122" s="77" t="e">
        <f>IF(B122&gt;'[2]Projekte 24'!AL178,B122,'[2]Projekte 24'!AL178)</f>
        <v>#REF!</v>
      </c>
      <c r="D122" s="77" t="e">
        <f>IF(C122&gt;'[2]Projekte 24'!AM178,C122,'[2]Projekte 24'!AM178)</f>
        <v>#REF!</v>
      </c>
    </row>
    <row r="123" spans="1:4" x14ac:dyDescent="0.3">
      <c r="A123" s="183">
        <f>'[1]Bewertung Projektideen PL2025'!AB125</f>
        <v>0</v>
      </c>
      <c r="B123" s="77" t="e">
        <f>IF(A123&gt;'[2]Projekte 24'!AK179,A123,'[2]Projekte 24'!AK179)</f>
        <v>#REF!</v>
      </c>
      <c r="C123" s="77" t="e">
        <f>IF(B123&gt;'[2]Projekte 24'!AL179,B123,'[2]Projekte 24'!AL179)</f>
        <v>#REF!</v>
      </c>
      <c r="D123" s="77" t="e">
        <f>IF(C123&gt;'[2]Projekte 24'!AM179,C123,'[2]Projekte 24'!AM179)</f>
        <v>#REF!</v>
      </c>
    </row>
    <row r="124" spans="1:4" x14ac:dyDescent="0.3">
      <c r="A124" s="183">
        <f>'[1]Bewertung Projektideen PL2025'!AB126</f>
        <v>0</v>
      </c>
      <c r="B124" s="77" t="e">
        <f>IF(A124&gt;'[2]Projekte 24'!AK180,A124,'[2]Projekte 24'!AK180)</f>
        <v>#REF!</v>
      </c>
      <c r="C124" s="77" t="e">
        <f>IF(B124&gt;'[2]Projekte 24'!AL180,B124,'[2]Projekte 24'!AL180)</f>
        <v>#REF!</v>
      </c>
      <c r="D124" s="77" t="e">
        <f>IF(C124&gt;'[2]Projekte 24'!AM180,C124,'[2]Projekte 24'!AM180)</f>
        <v>#REF!</v>
      </c>
    </row>
    <row r="125" spans="1:4" x14ac:dyDescent="0.3">
      <c r="A125" s="183">
        <f>'[1]Bewertung Projektideen PL2025'!AB127</f>
        <v>0</v>
      </c>
      <c r="B125" s="77" t="e">
        <f>IF(A125&gt;'[2]Projekte 24'!AK181,A125,'[2]Projekte 24'!AK181)</f>
        <v>#REF!</v>
      </c>
      <c r="C125" s="77" t="e">
        <f>IF(B125&gt;'[2]Projekte 24'!AL181,B125,'[2]Projekte 24'!AL181)</f>
        <v>#REF!</v>
      </c>
      <c r="D125" s="77" t="e">
        <f>IF(C125&gt;'[2]Projekte 24'!AM181,C125,'[2]Projekte 24'!AM181)</f>
        <v>#REF!</v>
      </c>
    </row>
    <row r="126" spans="1:4" x14ac:dyDescent="0.3">
      <c r="A126" s="183">
        <f>'[1]Bewertung Projektideen PL2025'!AB128</f>
        <v>0</v>
      </c>
      <c r="B126" s="77" t="e">
        <f>IF(A126&gt;'[2]Projekte 24'!AK182,A126,'[2]Projekte 24'!AK182)</f>
        <v>#REF!</v>
      </c>
      <c r="C126" s="77" t="e">
        <f>IF(B126&gt;'[2]Projekte 24'!AL182,B126,'[2]Projekte 24'!AL182)</f>
        <v>#REF!</v>
      </c>
      <c r="D126" s="77" t="e">
        <f>IF(C126&gt;'[2]Projekte 24'!AM182,C126,'[2]Projekte 24'!AM182)</f>
        <v>#REF!</v>
      </c>
    </row>
    <row r="127" spans="1:4" x14ac:dyDescent="0.3">
      <c r="A127" s="183">
        <f>'[1]Bewertung Projektideen PL2025'!AB129</f>
        <v>0</v>
      </c>
      <c r="B127" s="77" t="e">
        <f>IF(A127&gt;'[2]Projekte 24'!AK183,A127,'[2]Projekte 24'!AK183)</f>
        <v>#REF!</v>
      </c>
      <c r="C127" s="77" t="e">
        <f>IF(B127&gt;'[2]Projekte 24'!AL183,B127,'[2]Projekte 24'!AL183)</f>
        <v>#REF!</v>
      </c>
      <c r="D127" s="77" t="e">
        <f>IF(C127&gt;'[2]Projekte 24'!AM183,C127,'[2]Projekte 24'!AM183)</f>
        <v>#REF!</v>
      </c>
    </row>
    <row r="128" spans="1:4" x14ac:dyDescent="0.3">
      <c r="A128" s="183">
        <f>'[1]Bewertung Projektideen PL2025'!AB130</f>
        <v>0</v>
      </c>
      <c r="B128" s="77" t="e">
        <f>IF(A128&gt;'[2]Projekte 24'!AK184,A128,'[2]Projekte 24'!AK184)</f>
        <v>#REF!</v>
      </c>
      <c r="C128" s="77" t="e">
        <f>IF(B128&gt;'[2]Projekte 24'!AL184,B128,'[2]Projekte 24'!AL184)</f>
        <v>#REF!</v>
      </c>
      <c r="D128" s="77" t="e">
        <f>IF(C128&gt;'[2]Projekte 24'!AM184,C128,'[2]Projekte 24'!AM184)</f>
        <v>#REF!</v>
      </c>
    </row>
    <row r="129" spans="1:4" x14ac:dyDescent="0.3">
      <c r="A129" s="183">
        <f>'[1]Bewertung Projektideen PL2025'!AB131</f>
        <v>0</v>
      </c>
      <c r="B129" s="77" t="e">
        <f>IF(A129&gt;'[2]Projekte 24'!AK185,A129,'[2]Projekte 24'!AK185)</f>
        <v>#REF!</v>
      </c>
      <c r="C129" s="77" t="e">
        <f>IF(B129&gt;'[2]Projekte 24'!AL185,B129,'[2]Projekte 24'!AL185)</f>
        <v>#REF!</v>
      </c>
      <c r="D129" s="77" t="e">
        <f>IF(C129&gt;'[2]Projekte 24'!AM185,C129,'[2]Projekte 24'!AM185)</f>
        <v>#REF!</v>
      </c>
    </row>
    <row r="130" spans="1:4" x14ac:dyDescent="0.3">
      <c r="A130" s="183">
        <f>'[1]Bewertung Projektideen PL2025'!AB132</f>
        <v>0</v>
      </c>
      <c r="B130" s="77" t="e">
        <f>IF(A130&gt;'[2]Projekte 24'!AK186,A130,'[2]Projekte 24'!AK186)</f>
        <v>#REF!</v>
      </c>
      <c r="C130" s="77" t="e">
        <f>IF(B130&gt;'[2]Projekte 24'!AL186,B130,'[2]Projekte 24'!AL186)</f>
        <v>#REF!</v>
      </c>
      <c r="D130" s="77" t="e">
        <f>IF(C130&gt;'[2]Projekte 24'!AM186,C130,'[2]Projekte 24'!AM186)</f>
        <v>#REF!</v>
      </c>
    </row>
    <row r="131" spans="1:4" x14ac:dyDescent="0.3">
      <c r="A131" s="183">
        <f>'[1]Bewertung Projektideen PL2025'!AB133</f>
        <v>0</v>
      </c>
      <c r="B131" s="77" t="e">
        <f>IF(A131&gt;'[2]Projekte 24'!AK187,A131,'[2]Projekte 24'!AK187)</f>
        <v>#REF!</v>
      </c>
      <c r="C131" s="77" t="e">
        <f>IF(B131&gt;'[2]Projekte 24'!AL187,B131,'[2]Projekte 24'!AL187)</f>
        <v>#REF!</v>
      </c>
      <c r="D131" s="77" t="e">
        <f>IF(C131&gt;'[2]Projekte 24'!AM187,C131,'[2]Projekte 24'!AM187)</f>
        <v>#REF!</v>
      </c>
    </row>
    <row r="132" spans="1:4" x14ac:dyDescent="0.3">
      <c r="A132" s="183">
        <f>'[1]Bewertung Projektideen PL2025'!AB134</f>
        <v>0</v>
      </c>
      <c r="B132" s="77" t="e">
        <f>IF(A132&gt;'[2]Projekte 24'!AK188,A132,'[2]Projekte 24'!AK188)</f>
        <v>#REF!</v>
      </c>
      <c r="C132" s="77" t="e">
        <f>IF(B132&gt;'[2]Projekte 24'!AL188,B132,'[2]Projekte 24'!AL188)</f>
        <v>#REF!</v>
      </c>
      <c r="D132" s="77" t="e">
        <f>IF(C132&gt;'[2]Projekte 24'!AM188,C132,'[2]Projekte 24'!AM188)</f>
        <v>#REF!</v>
      </c>
    </row>
    <row r="133" spans="1:4" x14ac:dyDescent="0.3">
      <c r="A133" s="183">
        <f>'[1]Bewertung Projektideen PL2025'!AB135</f>
        <v>0</v>
      </c>
      <c r="B133" s="77" t="e">
        <f>IF(A133&gt;'[2]Projekte 24'!AK189,A133,'[2]Projekte 24'!AK189)</f>
        <v>#REF!</v>
      </c>
      <c r="C133" s="77" t="e">
        <f>IF(B133&gt;'[2]Projekte 24'!AL189,B133,'[2]Projekte 24'!AL189)</f>
        <v>#REF!</v>
      </c>
      <c r="D133" s="77" t="e">
        <f>IF(C133&gt;'[2]Projekte 24'!AM189,C133,'[2]Projekte 24'!AM189)</f>
        <v>#REF!</v>
      </c>
    </row>
    <row r="134" spans="1:4" x14ac:dyDescent="0.3">
      <c r="A134" s="183">
        <f>'[1]Bewertung Projektideen PL2025'!AB136</f>
        <v>0</v>
      </c>
      <c r="B134" s="77" t="e">
        <f>IF(A134&gt;'[2]Projekte 24'!AK190,A134,'[2]Projekte 24'!AK190)</f>
        <v>#REF!</v>
      </c>
      <c r="C134" s="77" t="e">
        <f>IF(B134&gt;'[2]Projekte 24'!AL190,B134,'[2]Projekte 24'!AL190)</f>
        <v>#REF!</v>
      </c>
      <c r="D134" s="77" t="e">
        <f>IF(C134&gt;'[2]Projekte 24'!AM190,C134,'[2]Projekte 24'!AM190)</f>
        <v>#REF!</v>
      </c>
    </row>
    <row r="135" spans="1:4" x14ac:dyDescent="0.3">
      <c r="A135" s="183">
        <f>'[1]Bewertung Projektideen PL2025'!AB137</f>
        <v>0</v>
      </c>
      <c r="B135" s="77" t="e">
        <f>IF(A135&gt;'[2]Projekte 24'!AK191,A135,'[2]Projekte 24'!AK191)</f>
        <v>#REF!</v>
      </c>
      <c r="C135" s="77" t="e">
        <f>IF(B135&gt;'[2]Projekte 24'!AL191,B135,'[2]Projekte 24'!AL191)</f>
        <v>#REF!</v>
      </c>
      <c r="D135" s="77" t="e">
        <f>IF(C135&gt;'[2]Projekte 24'!AM191,C135,'[2]Projekte 24'!AM191)</f>
        <v>#REF!</v>
      </c>
    </row>
    <row r="136" spans="1:4" x14ac:dyDescent="0.3">
      <c r="A136" s="183">
        <f>'[1]Bewertung Projektideen PL2025'!AB138</f>
        <v>0</v>
      </c>
      <c r="B136" s="77" t="e">
        <f>IF(A136&gt;'[2]Projekte 24'!AK192,A136,'[2]Projekte 24'!AK192)</f>
        <v>#REF!</v>
      </c>
      <c r="C136" s="77" t="e">
        <f>IF(B136&gt;'[2]Projekte 24'!AL192,B136,'[2]Projekte 24'!AL192)</f>
        <v>#REF!</v>
      </c>
      <c r="D136" s="77" t="e">
        <f>IF(C136&gt;'[2]Projekte 24'!AM192,C136,'[2]Projekte 24'!AM192)</f>
        <v>#REF!</v>
      </c>
    </row>
    <row r="137" spans="1:4" x14ac:dyDescent="0.3">
      <c r="A137" s="183">
        <f>'[1]Bewertung Projektideen PL2025'!AB139</f>
        <v>0</v>
      </c>
      <c r="B137" s="77" t="e">
        <f>IF(A137&gt;'[2]Projekte 24'!AK193,A137,'[2]Projekte 24'!AK193)</f>
        <v>#REF!</v>
      </c>
      <c r="C137" s="77" t="e">
        <f>IF(B137&gt;'[2]Projekte 24'!AL193,B137,'[2]Projekte 24'!AL193)</f>
        <v>#REF!</v>
      </c>
      <c r="D137" s="77" t="e">
        <f>IF(C137&gt;'[2]Projekte 24'!AM193,C137,'[2]Projekte 24'!AM193)</f>
        <v>#REF!</v>
      </c>
    </row>
    <row r="138" spans="1:4" x14ac:dyDescent="0.3">
      <c r="A138" s="183">
        <f>'[1]Bewertung Projektideen PL2025'!AB140</f>
        <v>0</v>
      </c>
      <c r="B138" s="77" t="e">
        <f>IF(A138&gt;'[2]Projekte 24'!AK194,A138,'[2]Projekte 24'!AK194)</f>
        <v>#REF!</v>
      </c>
      <c r="C138" s="77" t="e">
        <f>IF(B138&gt;'[2]Projekte 24'!AL194,B138,'[2]Projekte 24'!AL194)</f>
        <v>#REF!</v>
      </c>
      <c r="D138" s="77" t="e">
        <f>IF(C138&gt;'[2]Projekte 24'!AM194,C138,'[2]Projekte 24'!AM194)</f>
        <v>#REF!</v>
      </c>
    </row>
    <row r="139" spans="1:4" x14ac:dyDescent="0.3">
      <c r="A139" s="183">
        <f>'[1]Bewertung Projektideen PL2025'!AB141</f>
        <v>0</v>
      </c>
      <c r="B139" s="77" t="e">
        <f>IF(A139&gt;'[2]Projekte 24'!AK195,A139,'[2]Projekte 24'!AK195)</f>
        <v>#REF!</v>
      </c>
      <c r="C139" s="77" t="e">
        <f>IF(B139&gt;'[2]Projekte 24'!AL195,B139,'[2]Projekte 24'!AL195)</f>
        <v>#REF!</v>
      </c>
      <c r="D139" s="77" t="e">
        <f>IF(C139&gt;'[2]Projekte 24'!AM195,C139,'[2]Projekte 24'!AM195)</f>
        <v>#REF!</v>
      </c>
    </row>
    <row r="140" spans="1:4" x14ac:dyDescent="0.3">
      <c r="A140" s="183">
        <f>'[1]Bewertung Projektideen PL2025'!AB142</f>
        <v>0</v>
      </c>
      <c r="B140" s="77" t="e">
        <f>IF(A140&gt;'[2]Projekte 24'!AK196,A140,'[2]Projekte 24'!AK196)</f>
        <v>#REF!</v>
      </c>
      <c r="C140" s="77" t="e">
        <f>IF(B140&gt;'[2]Projekte 24'!AL196,B140,'[2]Projekte 24'!AL196)</f>
        <v>#REF!</v>
      </c>
      <c r="D140" s="77" t="e">
        <f>IF(C140&gt;'[2]Projekte 24'!AM196,C140,'[2]Projekte 24'!AM196)</f>
        <v>#REF!</v>
      </c>
    </row>
    <row r="141" spans="1:4" x14ac:dyDescent="0.3">
      <c r="A141" s="183">
        <f>'[1]Bewertung Projektideen PL2025'!AB143</f>
        <v>0</v>
      </c>
      <c r="B141" s="77" t="e">
        <f>IF(A141&gt;'[2]Projekte 24'!AK197,A141,'[2]Projekte 24'!AK197)</f>
        <v>#REF!</v>
      </c>
      <c r="C141" s="77" t="e">
        <f>IF(B141&gt;'[2]Projekte 24'!AL197,B141,'[2]Projekte 24'!AL197)</f>
        <v>#REF!</v>
      </c>
      <c r="D141" s="77" t="e">
        <f>IF(C141&gt;'[2]Projekte 24'!AM197,C141,'[2]Projekte 24'!AM197)</f>
        <v>#REF!</v>
      </c>
    </row>
    <row r="142" spans="1:4" x14ac:dyDescent="0.3">
      <c r="A142" s="183">
        <f>'[1]Bewertung Projektideen PL2025'!AB144</f>
        <v>0</v>
      </c>
      <c r="B142" s="77" t="e">
        <f>IF(A142&gt;'[2]Projekte 24'!AK198,A142,'[2]Projekte 24'!AK198)</f>
        <v>#REF!</v>
      </c>
      <c r="C142" s="77" t="e">
        <f>IF(B142&gt;'[2]Projekte 24'!AL198,B142,'[2]Projekte 24'!AL198)</f>
        <v>#REF!</v>
      </c>
      <c r="D142" s="77" t="e">
        <f>IF(C142&gt;'[2]Projekte 24'!AM198,C142,'[2]Projekte 24'!AM198)</f>
        <v>#REF!</v>
      </c>
    </row>
    <row r="143" spans="1:4" x14ac:dyDescent="0.3">
      <c r="A143" s="183">
        <f>'[1]Bewertung Projektideen PL2025'!AB145</f>
        <v>0</v>
      </c>
      <c r="B143" s="77" t="e">
        <f>IF(A143&gt;'[2]Projekte 24'!AK199,A143,'[2]Projekte 24'!AK199)</f>
        <v>#REF!</v>
      </c>
      <c r="C143" s="77" t="e">
        <f>IF(B143&gt;'[2]Projekte 24'!AL199,B143,'[2]Projekte 24'!AL199)</f>
        <v>#REF!</v>
      </c>
      <c r="D143" s="77" t="e">
        <f>IF(C143&gt;'[2]Projekte 24'!AM199,C143,'[2]Projekte 24'!AM199)</f>
        <v>#REF!</v>
      </c>
    </row>
    <row r="144" spans="1:4" x14ac:dyDescent="0.3">
      <c r="A144" s="183">
        <f>'[1]Bewertung Projektideen PL2025'!AB146</f>
        <v>0</v>
      </c>
      <c r="B144" s="77" t="e">
        <f>IF(A144&gt;'[2]Projekte 24'!AK200,A144,'[2]Projekte 24'!AK200)</f>
        <v>#REF!</v>
      </c>
      <c r="C144" s="77" t="e">
        <f>IF(B144&gt;'[2]Projekte 24'!AL200,B144,'[2]Projekte 24'!AL200)</f>
        <v>#REF!</v>
      </c>
      <c r="D144" s="77" t="e">
        <f>IF(C144&gt;'[2]Projekte 24'!AM200,C144,'[2]Projekte 24'!AM200)</f>
        <v>#REF!</v>
      </c>
    </row>
    <row r="145" spans="1:4" x14ac:dyDescent="0.3">
      <c r="A145" s="183">
        <f>'[1]Bewertung Projektideen PL2025'!AB147</f>
        <v>0</v>
      </c>
      <c r="B145" s="77" t="e">
        <f>IF(A145&gt;'[2]Projekte 24'!AK201,A145,'[2]Projekte 24'!AK201)</f>
        <v>#REF!</v>
      </c>
      <c r="C145" s="77" t="e">
        <f>IF(B145&gt;'[2]Projekte 24'!AL201,B145,'[2]Projekte 24'!AL201)</f>
        <v>#REF!</v>
      </c>
      <c r="D145" s="77" t="e">
        <f>IF(C145&gt;'[2]Projekte 24'!AM201,C145,'[2]Projekte 24'!AM201)</f>
        <v>#REF!</v>
      </c>
    </row>
    <row r="146" spans="1:4" x14ac:dyDescent="0.3">
      <c r="A146" s="183">
        <f>'[1]Bewertung Projektideen PL2025'!AB148</f>
        <v>0</v>
      </c>
      <c r="B146" s="77" t="e">
        <f>IF(A146&gt;'[2]Projekte 24'!AK202,A146,'[2]Projekte 24'!AK202)</f>
        <v>#REF!</v>
      </c>
      <c r="C146" s="77" t="e">
        <f>IF(B146&gt;'[2]Projekte 24'!AL202,B146,'[2]Projekte 24'!AL202)</f>
        <v>#REF!</v>
      </c>
      <c r="D146" s="77" t="e">
        <f>IF(C146&gt;'[2]Projekte 24'!AM202,C146,'[2]Projekte 24'!AM202)</f>
        <v>#REF!</v>
      </c>
    </row>
    <row r="147" spans="1:4" x14ac:dyDescent="0.3">
      <c r="A147" s="183">
        <f>'[1]Bewertung Projektideen PL2025'!AB149</f>
        <v>0</v>
      </c>
      <c r="B147" s="77" t="e">
        <f>IF(A147&gt;'[2]Projekte 24'!AK203,A147,'[2]Projekte 24'!AK203)</f>
        <v>#REF!</v>
      </c>
      <c r="C147" s="77" t="e">
        <f>IF(B147&gt;'[2]Projekte 24'!AL203,B147,'[2]Projekte 24'!AL203)</f>
        <v>#REF!</v>
      </c>
      <c r="D147" s="77" t="e">
        <f>IF(C147&gt;'[2]Projekte 24'!AM203,C147,'[2]Projekte 24'!AM203)</f>
        <v>#REF!</v>
      </c>
    </row>
    <row r="148" spans="1:4" x14ac:dyDescent="0.3">
      <c r="A148" s="183">
        <f>'[1]Bewertung Projektideen PL2025'!AB150</f>
        <v>0</v>
      </c>
      <c r="B148" s="77" t="e">
        <f>IF(A148&gt;'[2]Projekte 24'!AK204,A148,'[2]Projekte 24'!AK204)</f>
        <v>#REF!</v>
      </c>
      <c r="C148" s="77" t="e">
        <f>IF(B148&gt;'[2]Projekte 24'!AL204,B148,'[2]Projekte 24'!AL204)</f>
        <v>#REF!</v>
      </c>
      <c r="D148" s="77" t="e">
        <f>IF(C148&gt;'[2]Projekte 24'!AM204,C148,'[2]Projekte 24'!AM204)</f>
        <v>#REF!</v>
      </c>
    </row>
    <row r="149" spans="1:4" x14ac:dyDescent="0.3">
      <c r="A149" s="183">
        <f>'[1]Bewertung Projektideen PL2025'!AB151</f>
        <v>0</v>
      </c>
      <c r="B149" s="77" t="e">
        <f>IF(A149&gt;'[2]Projekte 24'!AK205,A149,'[2]Projekte 24'!AK205)</f>
        <v>#REF!</v>
      </c>
      <c r="C149" s="77" t="e">
        <f>IF(B149&gt;'[2]Projekte 24'!AL205,B149,'[2]Projekte 24'!AL205)</f>
        <v>#REF!</v>
      </c>
      <c r="D149" s="77" t="e">
        <f>IF(C149&gt;'[2]Projekte 24'!AM205,C149,'[2]Projekte 24'!AM205)</f>
        <v>#REF!</v>
      </c>
    </row>
    <row r="150" spans="1:4" x14ac:dyDescent="0.3">
      <c r="A150" s="183">
        <f>'[1]Bewertung Projektideen PL2025'!AB152</f>
        <v>0</v>
      </c>
      <c r="B150" s="77" t="e">
        <f>IF(A150&gt;'[2]Projekte 24'!AK206,A150,'[2]Projekte 24'!AK206)</f>
        <v>#REF!</v>
      </c>
      <c r="C150" s="77" t="e">
        <f>IF(B150&gt;'[2]Projekte 24'!AL206,B150,'[2]Projekte 24'!AL206)</f>
        <v>#REF!</v>
      </c>
      <c r="D150" s="77" t="e">
        <f>IF(C150&gt;'[2]Projekte 24'!AM206,C150,'[2]Projekte 24'!AM206)</f>
        <v>#REF!</v>
      </c>
    </row>
    <row r="151" spans="1:4" x14ac:dyDescent="0.3">
      <c r="A151" s="183">
        <f>'[1]Bewertung Projektideen PL2025'!AB153</f>
        <v>0</v>
      </c>
      <c r="B151" s="77" t="e">
        <f>IF(A151&gt;'[2]Projekte 24'!AK207,A151,'[2]Projekte 24'!AK207)</f>
        <v>#REF!</v>
      </c>
      <c r="C151" s="77" t="e">
        <f>IF(B151&gt;'[2]Projekte 24'!AL207,B151,'[2]Projekte 24'!AL207)</f>
        <v>#REF!</v>
      </c>
      <c r="D151" s="77" t="e">
        <f>IF(C151&gt;'[2]Projekte 24'!AM207,C151,'[2]Projekte 24'!AM207)</f>
        <v>#REF!</v>
      </c>
    </row>
    <row r="152" spans="1:4" x14ac:dyDescent="0.3">
      <c r="A152" s="183">
        <f>'[1]Bewertung Projektideen PL2025'!AB154</f>
        <v>0</v>
      </c>
      <c r="B152" s="77" t="e">
        <f>IF(A152&gt;'[2]Projekte 24'!AK208,A152,'[2]Projekte 24'!AK208)</f>
        <v>#REF!</v>
      </c>
      <c r="C152" s="77" t="e">
        <f>IF(B152&gt;'[2]Projekte 24'!AL208,B152,'[2]Projekte 24'!AL208)</f>
        <v>#REF!</v>
      </c>
      <c r="D152" s="77" t="e">
        <f>IF(C152&gt;'[2]Projekte 24'!AM208,C152,'[2]Projekte 24'!AM208)</f>
        <v>#REF!</v>
      </c>
    </row>
    <row r="153" spans="1:4" x14ac:dyDescent="0.3">
      <c r="A153" s="183">
        <f>'[1]Bewertung Projektideen PL2025'!AB155</f>
        <v>0</v>
      </c>
      <c r="B153" s="77" t="e">
        <f>IF(A153&gt;'[2]Projekte 24'!AK209,A153,'[2]Projekte 24'!AK209)</f>
        <v>#REF!</v>
      </c>
      <c r="C153" s="77" t="e">
        <f>IF(B153&gt;'[2]Projekte 24'!AL209,B153,'[2]Projekte 24'!AL209)</f>
        <v>#REF!</v>
      </c>
      <c r="D153" s="77" t="e">
        <f>IF(C153&gt;'[2]Projekte 24'!AM209,C153,'[2]Projekte 24'!AM209)</f>
        <v>#REF!</v>
      </c>
    </row>
    <row r="154" spans="1:4" x14ac:dyDescent="0.3">
      <c r="A154" s="183">
        <f>'[1]Bewertung Projektideen PL2025'!AB156</f>
        <v>0</v>
      </c>
      <c r="B154" s="77" t="e">
        <f>IF(A154&gt;'[2]Projekte 24'!AK210,A154,'[2]Projekte 24'!AK210)</f>
        <v>#REF!</v>
      </c>
      <c r="C154" s="77" t="e">
        <f>IF(B154&gt;'[2]Projekte 24'!AL210,B154,'[2]Projekte 24'!AL210)</f>
        <v>#REF!</v>
      </c>
      <c r="D154" s="77" t="e">
        <f>IF(C154&gt;'[2]Projekte 24'!AM210,C154,'[2]Projekte 24'!AM210)</f>
        <v>#REF!</v>
      </c>
    </row>
    <row r="155" spans="1:4" x14ac:dyDescent="0.3">
      <c r="A155" s="183">
        <f>'[1]Bewertung Projektideen PL2025'!AB157</f>
        <v>0</v>
      </c>
      <c r="B155" s="77" t="e">
        <f>IF(A155&gt;'[2]Projekte 24'!AK211,A155,'[2]Projekte 24'!AK211)</f>
        <v>#REF!</v>
      </c>
      <c r="C155" s="77" t="e">
        <f>IF(B155&gt;'[2]Projekte 24'!AL211,B155,'[2]Projekte 24'!AL211)</f>
        <v>#REF!</v>
      </c>
      <c r="D155" s="77" t="e">
        <f>IF(C155&gt;'[2]Projekte 24'!AM211,C155,'[2]Projekte 24'!AM211)</f>
        <v>#REF!</v>
      </c>
    </row>
    <row r="156" spans="1:4" x14ac:dyDescent="0.3">
      <c r="A156" s="183">
        <f>'[1]Bewertung Projektideen PL2025'!AB158</f>
        <v>0</v>
      </c>
      <c r="B156" s="77" t="e">
        <f>IF(A156&gt;'[2]Projekte 24'!AK212,A156,'[2]Projekte 24'!AK212)</f>
        <v>#REF!</v>
      </c>
      <c r="C156" s="77" t="e">
        <f>IF(B156&gt;'[2]Projekte 24'!AL212,B156,'[2]Projekte 24'!AL212)</f>
        <v>#REF!</v>
      </c>
      <c r="D156" s="77" t="e">
        <f>IF(C156&gt;'[2]Projekte 24'!AM212,C156,'[2]Projekte 24'!AM212)</f>
        <v>#REF!</v>
      </c>
    </row>
    <row r="157" spans="1:4" x14ac:dyDescent="0.3">
      <c r="A157" s="183">
        <f>'[1]Bewertung Projektideen PL2025'!AB159</f>
        <v>0</v>
      </c>
      <c r="B157" s="77" t="e">
        <f>IF(A157&gt;'[2]Projekte 24'!AK213,A157,'[2]Projekte 24'!AK213)</f>
        <v>#REF!</v>
      </c>
      <c r="C157" s="77" t="e">
        <f>IF(B157&gt;'[2]Projekte 24'!AL213,B157,'[2]Projekte 24'!AL213)</f>
        <v>#REF!</v>
      </c>
      <c r="D157" s="77" t="e">
        <f>IF(C157&gt;'[2]Projekte 24'!AM213,C157,'[2]Projekte 24'!AM213)</f>
        <v>#REF!</v>
      </c>
    </row>
    <row r="158" spans="1:4" x14ac:dyDescent="0.3">
      <c r="A158" s="183">
        <f>'[1]Bewertung Projektideen PL2025'!AB160</f>
        <v>0</v>
      </c>
      <c r="B158" s="77" t="e">
        <f>IF(A158&gt;'[2]Projekte 24'!AK214,A158,'[2]Projekte 24'!AK214)</f>
        <v>#REF!</v>
      </c>
      <c r="C158" s="77" t="e">
        <f>IF(B158&gt;'[2]Projekte 24'!AL214,B158,'[2]Projekte 24'!AL214)</f>
        <v>#REF!</v>
      </c>
      <c r="D158" s="77" t="e">
        <f>IF(C158&gt;'[2]Projekte 24'!AM214,C158,'[2]Projekte 24'!AM214)</f>
        <v>#REF!</v>
      </c>
    </row>
    <row r="159" spans="1:4" x14ac:dyDescent="0.3">
      <c r="A159" s="183">
        <f>'[1]Bewertung Projektideen PL2025'!AB161</f>
        <v>0</v>
      </c>
      <c r="B159" s="77" t="e">
        <f>IF(A159&gt;'[2]Projekte 24'!AK215,A159,'[2]Projekte 24'!AK215)</f>
        <v>#REF!</v>
      </c>
      <c r="C159" s="77" t="e">
        <f>IF(B159&gt;'[2]Projekte 24'!AL215,B159,'[2]Projekte 24'!AL215)</f>
        <v>#REF!</v>
      </c>
      <c r="D159" s="77" t="e">
        <f>IF(C159&gt;'[2]Projekte 24'!AM215,C159,'[2]Projekte 24'!AM215)</f>
        <v>#REF!</v>
      </c>
    </row>
    <row r="160" spans="1:4" x14ac:dyDescent="0.3">
      <c r="A160" s="183">
        <f>'[1]Bewertung Projektideen PL2025'!AB162</f>
        <v>0</v>
      </c>
      <c r="B160" s="77" t="e">
        <f>IF(A160&gt;'[2]Projekte 24'!AK216,A160,'[2]Projekte 24'!AK216)</f>
        <v>#REF!</v>
      </c>
      <c r="C160" s="77" t="e">
        <f>IF(B160&gt;'[2]Projekte 24'!AL216,B160,'[2]Projekte 24'!AL216)</f>
        <v>#REF!</v>
      </c>
      <c r="D160" s="77" t="e">
        <f>IF(C160&gt;'[2]Projekte 24'!AM216,C160,'[2]Projekte 24'!AM216)</f>
        <v>#REF!</v>
      </c>
    </row>
    <row r="161" spans="1:4" x14ac:dyDescent="0.3">
      <c r="A161" s="183">
        <f>'[1]Bewertung Projektideen PL2025'!AB163</f>
        <v>0</v>
      </c>
      <c r="B161" s="77" t="e">
        <f>IF(A161&gt;'[2]Projekte 24'!AK217,A161,'[2]Projekte 24'!AK217)</f>
        <v>#REF!</v>
      </c>
      <c r="C161" s="77" t="e">
        <f>IF(B161&gt;'[2]Projekte 24'!AL217,B161,'[2]Projekte 24'!AL217)</f>
        <v>#REF!</v>
      </c>
      <c r="D161" s="77" t="e">
        <f>IF(C161&gt;'[2]Projekte 24'!AM217,C161,'[2]Projekte 24'!AM217)</f>
        <v>#REF!</v>
      </c>
    </row>
    <row r="162" spans="1:4" x14ac:dyDescent="0.3">
      <c r="A162" s="183">
        <f>'[1]Bewertung Projektideen PL2025'!AB164</f>
        <v>0</v>
      </c>
      <c r="B162" s="77" t="e">
        <f>IF(A162&gt;'[2]Projekte 24'!AK218,A162,'[2]Projekte 24'!AK218)</f>
        <v>#REF!</v>
      </c>
      <c r="C162" s="77" t="e">
        <f>IF(B162&gt;'[2]Projekte 24'!AL218,B162,'[2]Projekte 24'!AL218)</f>
        <v>#REF!</v>
      </c>
      <c r="D162" s="77" t="e">
        <f>IF(C162&gt;'[2]Projekte 24'!AM218,C162,'[2]Projekte 24'!AM218)</f>
        <v>#REF!</v>
      </c>
    </row>
    <row r="163" spans="1:4" x14ac:dyDescent="0.3">
      <c r="A163" s="183">
        <f>'[1]Bewertung Projektideen PL2025'!AB165</f>
        <v>0</v>
      </c>
      <c r="B163" s="77" t="e">
        <f>IF(A163&gt;'[2]Projekte 24'!AK219,A163,'[2]Projekte 24'!AK219)</f>
        <v>#REF!</v>
      </c>
      <c r="C163" s="77" t="e">
        <f>IF(B163&gt;'[2]Projekte 24'!AL219,B163,'[2]Projekte 24'!AL219)</f>
        <v>#REF!</v>
      </c>
      <c r="D163" s="77" t="e">
        <f>IF(C163&gt;'[2]Projekte 24'!AM219,C163,'[2]Projekte 24'!AM219)</f>
        <v>#REF!</v>
      </c>
    </row>
    <row r="164" spans="1:4" x14ac:dyDescent="0.3">
      <c r="A164" s="183">
        <f>'[1]Bewertung Projektideen PL2025'!AB166</f>
        <v>0</v>
      </c>
      <c r="B164" s="77" t="e">
        <f>IF(A164&gt;'[2]Projekte 24'!AK220,A164,'[2]Projekte 24'!AK220)</f>
        <v>#REF!</v>
      </c>
      <c r="C164" s="77" t="e">
        <f>IF(B164&gt;'[2]Projekte 24'!AL220,B164,'[2]Projekte 24'!AL220)</f>
        <v>#REF!</v>
      </c>
      <c r="D164" s="77" t="e">
        <f>IF(C164&gt;'[2]Projekte 24'!AM220,C164,'[2]Projekte 24'!AM220)</f>
        <v>#REF!</v>
      </c>
    </row>
    <row r="165" spans="1:4" x14ac:dyDescent="0.3">
      <c r="A165" s="183">
        <f>'[1]Bewertung Projektideen PL2025'!AB167</f>
        <v>0</v>
      </c>
      <c r="B165" s="77" t="e">
        <f>IF(A165&gt;'[2]Projekte 24'!AK221,A165,'[2]Projekte 24'!AK221)</f>
        <v>#REF!</v>
      </c>
      <c r="C165" s="77" t="e">
        <f>IF(B165&gt;'[2]Projekte 24'!AL221,B165,'[2]Projekte 24'!AL221)</f>
        <v>#REF!</v>
      </c>
      <c r="D165" s="77" t="e">
        <f>IF(C165&gt;'[2]Projekte 24'!AM221,C165,'[2]Projekte 24'!AM221)</f>
        <v>#REF!</v>
      </c>
    </row>
    <row r="166" spans="1:4" x14ac:dyDescent="0.3">
      <c r="A166" s="183">
        <f>'[1]Bewertung Projektideen PL2025'!AB168</f>
        <v>0</v>
      </c>
      <c r="B166" s="77" t="e">
        <f>IF(A166&gt;'[2]Projekte 24'!AK222,A166,'[2]Projekte 24'!AK222)</f>
        <v>#REF!</v>
      </c>
      <c r="C166" s="77" t="e">
        <f>IF(B166&gt;'[2]Projekte 24'!AL222,B166,'[2]Projekte 24'!AL222)</f>
        <v>#REF!</v>
      </c>
      <c r="D166" s="77" t="e">
        <f>IF(C166&gt;'[2]Projekte 24'!AM222,C166,'[2]Projekte 24'!AM222)</f>
        <v>#REF!</v>
      </c>
    </row>
    <row r="167" spans="1:4" x14ac:dyDescent="0.3">
      <c r="A167" s="183">
        <f>'[1]Bewertung Projektideen PL2025'!AB169</f>
        <v>0</v>
      </c>
      <c r="B167" s="77" t="e">
        <f>IF(A167&gt;'[2]Projekte 24'!AK223,A167,'[2]Projekte 24'!AK223)</f>
        <v>#REF!</v>
      </c>
      <c r="C167" s="77" t="e">
        <f>IF(B167&gt;'[2]Projekte 24'!AL223,B167,'[2]Projekte 24'!AL223)</f>
        <v>#REF!</v>
      </c>
      <c r="D167" s="77" t="e">
        <f>IF(C167&gt;'[2]Projekte 24'!AM223,C167,'[2]Projekte 24'!AM223)</f>
        <v>#REF!</v>
      </c>
    </row>
    <row r="168" spans="1:4" x14ac:dyDescent="0.3">
      <c r="A168" s="183">
        <f>'[1]Bewertung Projektideen PL2025'!AB170</f>
        <v>0</v>
      </c>
      <c r="B168" s="77" t="e">
        <f>IF(A168&gt;'[2]Projekte 24'!AK224,A168,'[2]Projekte 24'!AK224)</f>
        <v>#REF!</v>
      </c>
      <c r="C168" s="77" t="e">
        <f>IF(B168&gt;'[2]Projekte 24'!AL224,B168,'[2]Projekte 24'!AL224)</f>
        <v>#REF!</v>
      </c>
      <c r="D168" s="77" t="e">
        <f>IF(C168&gt;'[2]Projekte 24'!AM224,C168,'[2]Projekte 24'!AM224)</f>
        <v>#REF!</v>
      </c>
    </row>
    <row r="169" spans="1:4" x14ac:dyDescent="0.3">
      <c r="A169" s="183">
        <f>'[1]Bewertung Projektideen PL2025'!AB171</f>
        <v>0</v>
      </c>
      <c r="B169" s="77" t="e">
        <f>IF(A169&gt;'[2]Projekte 24'!AK225,A169,'[2]Projekte 24'!AK225)</f>
        <v>#REF!</v>
      </c>
      <c r="C169" s="77" t="e">
        <f>IF(B169&gt;'[2]Projekte 24'!AL225,B169,'[2]Projekte 24'!AL225)</f>
        <v>#REF!</v>
      </c>
      <c r="D169" s="77" t="e">
        <f>IF(C169&gt;'[2]Projekte 24'!AM225,C169,'[2]Projekte 24'!AM225)</f>
        <v>#REF!</v>
      </c>
    </row>
    <row r="170" spans="1:4" x14ac:dyDescent="0.3">
      <c r="A170" s="183">
        <f>'[1]Bewertung Projektideen PL2025'!AB172</f>
        <v>0</v>
      </c>
      <c r="B170" s="77" t="e">
        <f>IF(A170&gt;'[2]Projekte 24'!AK226,A170,'[2]Projekte 24'!AK226)</f>
        <v>#REF!</v>
      </c>
      <c r="C170" s="77" t="e">
        <f>IF(B170&gt;'[2]Projekte 24'!AL226,B170,'[2]Projekte 24'!AL226)</f>
        <v>#REF!</v>
      </c>
      <c r="D170" s="77" t="e">
        <f>IF(C170&gt;'[2]Projekte 24'!AM226,C170,'[2]Projekte 24'!AM226)</f>
        <v>#REF!</v>
      </c>
    </row>
    <row r="171" spans="1:4" x14ac:dyDescent="0.3">
      <c r="A171" s="183">
        <f>'[1]Bewertung Projektideen PL2025'!AB173</f>
        <v>0</v>
      </c>
      <c r="B171" s="77" t="e">
        <f>IF(A171&gt;'[2]Projekte 24'!AK227,A171,'[2]Projekte 24'!AK227)</f>
        <v>#REF!</v>
      </c>
      <c r="C171" s="77" t="e">
        <f>IF(B171&gt;'[2]Projekte 24'!AL227,B171,'[2]Projekte 24'!AL227)</f>
        <v>#REF!</v>
      </c>
      <c r="D171" s="77" t="e">
        <f>IF(C171&gt;'[2]Projekte 24'!AM227,C171,'[2]Projekte 24'!AM227)</f>
        <v>#REF!</v>
      </c>
    </row>
    <row r="172" spans="1:4" x14ac:dyDescent="0.3">
      <c r="A172" s="183">
        <f>'[1]Bewertung Projektideen PL2025'!AB174</f>
        <v>0</v>
      </c>
      <c r="B172" s="77" t="e">
        <f>IF(A172&gt;'[2]Projekte 24'!AK228,A172,'[2]Projekte 24'!AK228)</f>
        <v>#REF!</v>
      </c>
      <c r="C172" s="77" t="e">
        <f>IF(B172&gt;'[2]Projekte 24'!AL228,B172,'[2]Projekte 24'!AL228)</f>
        <v>#REF!</v>
      </c>
      <c r="D172" s="77" t="e">
        <f>IF(C172&gt;'[2]Projekte 24'!AM228,C172,'[2]Projekte 24'!AM228)</f>
        <v>#REF!</v>
      </c>
    </row>
    <row r="173" spans="1:4" x14ac:dyDescent="0.3">
      <c r="A173" s="183">
        <f>'[1]Bewertung Projektideen PL2025'!AB175</f>
        <v>0</v>
      </c>
      <c r="B173" s="77" t="e">
        <f>IF(A173&gt;'[2]Projekte 24'!AK229,A173,'[2]Projekte 24'!AK229)</f>
        <v>#REF!</v>
      </c>
      <c r="C173" s="77" t="e">
        <f>IF(B173&gt;'[2]Projekte 24'!AL229,B173,'[2]Projekte 24'!AL229)</f>
        <v>#REF!</v>
      </c>
      <c r="D173" s="77" t="e">
        <f>IF(C173&gt;'[2]Projekte 24'!AM229,C173,'[2]Projekte 24'!AM229)</f>
        <v>#REF!</v>
      </c>
    </row>
    <row r="174" spans="1:4" x14ac:dyDescent="0.3">
      <c r="A174" s="183">
        <f>'[1]Bewertung Projektideen PL2025'!AB176</f>
        <v>0</v>
      </c>
      <c r="B174" s="77" t="e">
        <f>IF(A174&gt;'[2]Projekte 24'!AK230,A174,'[2]Projekte 24'!AK230)</f>
        <v>#REF!</v>
      </c>
      <c r="C174" s="77" t="e">
        <f>IF(B174&gt;'[2]Projekte 24'!AL230,B174,'[2]Projekte 24'!AL230)</f>
        <v>#REF!</v>
      </c>
      <c r="D174" s="77" t="e">
        <f>IF(C174&gt;'[2]Projekte 24'!AM230,C174,'[2]Projekte 24'!AM230)</f>
        <v>#REF!</v>
      </c>
    </row>
    <row r="175" spans="1:4" x14ac:dyDescent="0.3">
      <c r="A175" s="183">
        <f>'[1]Bewertung Projektideen PL2025'!AB177</f>
        <v>0</v>
      </c>
      <c r="B175" s="77" t="e">
        <f>IF(A175&gt;'[2]Projekte 24'!AK231,A175,'[2]Projekte 24'!AK231)</f>
        <v>#REF!</v>
      </c>
      <c r="C175" s="77" t="e">
        <f>IF(B175&gt;'[2]Projekte 24'!AL231,B175,'[2]Projekte 24'!AL231)</f>
        <v>#REF!</v>
      </c>
      <c r="D175" s="77" t="e">
        <f>IF(C175&gt;'[2]Projekte 24'!AM231,C175,'[2]Projekte 24'!AM231)</f>
        <v>#REF!</v>
      </c>
    </row>
    <row r="176" spans="1:4" x14ac:dyDescent="0.3">
      <c r="A176" s="183">
        <f>'[1]Bewertung Projektideen PL2025'!AB178</f>
        <v>0</v>
      </c>
      <c r="B176" s="77" t="e">
        <f>IF(A176&gt;'[2]Projekte 24'!AK232,A176,'[2]Projekte 24'!AK232)</f>
        <v>#REF!</v>
      </c>
      <c r="C176" s="77" t="e">
        <f>IF(B176&gt;'[2]Projekte 24'!AL232,B176,'[2]Projekte 24'!AL232)</f>
        <v>#REF!</v>
      </c>
      <c r="D176" s="77" t="e">
        <f>IF(C176&gt;'[2]Projekte 24'!AM232,C176,'[2]Projekte 24'!AM232)</f>
        <v>#REF!</v>
      </c>
    </row>
    <row r="177" spans="1:4" x14ac:dyDescent="0.3">
      <c r="A177" s="183">
        <f>'[1]Bewertung Projektideen PL2025'!AB179</f>
        <v>0</v>
      </c>
      <c r="B177" s="77" t="e">
        <f>IF(A177&gt;'[2]Projekte 24'!AK233,A177,'[2]Projekte 24'!AK233)</f>
        <v>#REF!</v>
      </c>
      <c r="C177" s="77" t="e">
        <f>IF(B177&gt;'[2]Projekte 24'!AL233,B177,'[2]Projekte 24'!AL233)</f>
        <v>#REF!</v>
      </c>
      <c r="D177" s="77" t="e">
        <f>IF(C177&gt;'[2]Projekte 24'!AM233,C177,'[2]Projekte 24'!AM233)</f>
        <v>#REF!</v>
      </c>
    </row>
    <row r="178" spans="1:4" x14ac:dyDescent="0.3">
      <c r="A178" s="183">
        <f>'[1]Bewertung Projektideen PL2025'!AB180</f>
        <v>0</v>
      </c>
      <c r="B178" s="77" t="e">
        <f>IF(A178&gt;'[2]Projekte 24'!AK234,A178,'[2]Projekte 24'!AK234)</f>
        <v>#REF!</v>
      </c>
      <c r="C178" s="77" t="e">
        <f>IF(B178&gt;'[2]Projekte 24'!AL234,B178,'[2]Projekte 24'!AL234)</f>
        <v>#REF!</v>
      </c>
      <c r="D178" s="77" t="e">
        <f>IF(C178&gt;'[2]Projekte 24'!AM234,C178,'[2]Projekte 24'!AM234)</f>
        <v>#REF!</v>
      </c>
    </row>
    <row r="179" spans="1:4" x14ac:dyDescent="0.3">
      <c r="A179" s="183">
        <f>'[1]Bewertung Projektideen PL2025'!AB181</f>
        <v>0</v>
      </c>
      <c r="B179" s="77" t="e">
        <f>IF(A179&gt;'[2]Projekte 24'!AK235,A179,'[2]Projekte 24'!AK235)</f>
        <v>#REF!</v>
      </c>
      <c r="C179" s="77" t="e">
        <f>IF(B179&gt;'[2]Projekte 24'!AL235,B179,'[2]Projekte 24'!AL235)</f>
        <v>#REF!</v>
      </c>
      <c r="D179" s="77" t="e">
        <f>IF(C179&gt;'[2]Projekte 24'!AM235,C179,'[2]Projekte 24'!AM235)</f>
        <v>#REF!</v>
      </c>
    </row>
    <row r="180" spans="1:4" x14ac:dyDescent="0.3">
      <c r="A180" s="183">
        <f>'[1]Bewertung Projektideen PL2025'!AB182</f>
        <v>0</v>
      </c>
      <c r="B180" s="77" t="e">
        <f>IF(A180&gt;'[2]Projekte 24'!AK236,A180,'[2]Projekte 24'!AK236)</f>
        <v>#REF!</v>
      </c>
      <c r="C180" s="77" t="e">
        <f>IF(B180&gt;'[2]Projekte 24'!AL236,B180,'[2]Projekte 24'!AL236)</f>
        <v>#REF!</v>
      </c>
      <c r="D180" s="77" t="e">
        <f>IF(C180&gt;'[2]Projekte 24'!AM236,C180,'[2]Projekte 24'!AM236)</f>
        <v>#REF!</v>
      </c>
    </row>
    <row r="181" spans="1:4" x14ac:dyDescent="0.3">
      <c r="A181" s="183">
        <f>'[1]Bewertung Projektideen PL2025'!AB183</f>
        <v>0</v>
      </c>
      <c r="B181" s="77" t="e">
        <f>IF(A181&gt;'[2]Projekte 24'!AK237,A181,'[2]Projekte 24'!AK237)</f>
        <v>#REF!</v>
      </c>
      <c r="C181" s="77" t="e">
        <f>IF(B181&gt;'[2]Projekte 24'!AL237,B181,'[2]Projekte 24'!AL237)</f>
        <v>#REF!</v>
      </c>
      <c r="D181" s="77" t="e">
        <f>IF(C181&gt;'[2]Projekte 24'!AM237,C181,'[2]Projekte 24'!AM237)</f>
        <v>#REF!</v>
      </c>
    </row>
    <row r="182" spans="1:4" x14ac:dyDescent="0.3">
      <c r="A182" s="183">
        <f>'[1]Bewertung Projektideen PL2025'!AB184</f>
        <v>0</v>
      </c>
      <c r="B182" s="77" t="e">
        <f>IF(A182&gt;'[2]Projekte 24'!AK238,A182,'[2]Projekte 24'!AK238)</f>
        <v>#REF!</v>
      </c>
      <c r="C182" s="77" t="e">
        <f>IF(B182&gt;'[2]Projekte 24'!AL238,B182,'[2]Projekte 24'!AL238)</f>
        <v>#REF!</v>
      </c>
      <c r="D182" s="77" t="e">
        <f>IF(C182&gt;'[2]Projekte 24'!AM238,C182,'[2]Projekte 24'!AM238)</f>
        <v>#REF!</v>
      </c>
    </row>
    <row r="183" spans="1:4" x14ac:dyDescent="0.3">
      <c r="A183" s="183">
        <f>'[1]Bewertung Projektideen PL2025'!AB185</f>
        <v>0</v>
      </c>
      <c r="B183" s="77" t="e">
        <f>IF(A183&gt;'[2]Projekte 24'!AK239,A183,'[2]Projekte 24'!AK239)</f>
        <v>#REF!</v>
      </c>
      <c r="C183" s="77" t="e">
        <f>IF(B183&gt;'[2]Projekte 24'!AL239,B183,'[2]Projekte 24'!AL239)</f>
        <v>#REF!</v>
      </c>
      <c r="D183" s="77" t="e">
        <f>IF(C183&gt;'[2]Projekte 24'!AM239,C183,'[2]Projekte 24'!AM239)</f>
        <v>#REF!</v>
      </c>
    </row>
    <row r="184" spans="1:4" x14ac:dyDescent="0.3">
      <c r="A184" s="183">
        <f>'[1]Bewertung Projektideen PL2025'!AB186</f>
        <v>0</v>
      </c>
      <c r="B184" s="77" t="e">
        <f>IF(A184&gt;'[2]Projekte 24'!AK240,A184,'[2]Projekte 24'!AK240)</f>
        <v>#REF!</v>
      </c>
      <c r="C184" s="77" t="e">
        <f>IF(B184&gt;'[2]Projekte 24'!AL240,B184,'[2]Projekte 24'!AL240)</f>
        <v>#REF!</v>
      </c>
      <c r="D184" s="77" t="e">
        <f>IF(C184&gt;'[2]Projekte 24'!AM240,C184,'[2]Projekte 24'!AM240)</f>
        <v>#REF!</v>
      </c>
    </row>
    <row r="185" spans="1:4" x14ac:dyDescent="0.3">
      <c r="A185" s="183">
        <f>'[1]Bewertung Projektideen PL2025'!AB187</f>
        <v>0</v>
      </c>
      <c r="B185" s="77" t="e">
        <f>IF(A185&gt;'[2]Projekte 24'!AK241,A185,'[2]Projekte 24'!AK241)</f>
        <v>#REF!</v>
      </c>
      <c r="C185" s="77" t="e">
        <f>IF(B185&gt;'[2]Projekte 24'!AL241,B185,'[2]Projekte 24'!AL241)</f>
        <v>#REF!</v>
      </c>
      <c r="D185" s="77" t="e">
        <f>IF(C185&gt;'[2]Projekte 24'!AM241,C185,'[2]Projekte 24'!AM241)</f>
        <v>#REF!</v>
      </c>
    </row>
    <row r="186" spans="1:4" x14ac:dyDescent="0.3">
      <c r="A186" s="183">
        <f>'[1]Bewertung Projektideen PL2025'!AB188</f>
        <v>0</v>
      </c>
      <c r="B186" s="77" t="e">
        <f>IF(A186&gt;'[2]Projekte 24'!AK242,A186,'[2]Projekte 24'!AK242)</f>
        <v>#REF!</v>
      </c>
      <c r="C186" s="77" t="e">
        <f>IF(B186&gt;'[2]Projekte 24'!AL242,B186,'[2]Projekte 24'!AL242)</f>
        <v>#REF!</v>
      </c>
      <c r="D186" s="77" t="e">
        <f>IF(C186&gt;'[2]Projekte 24'!AM242,C186,'[2]Projekte 24'!AM242)</f>
        <v>#REF!</v>
      </c>
    </row>
    <row r="187" spans="1:4" x14ac:dyDescent="0.3">
      <c r="A187" s="183">
        <f>'[1]Bewertung Projektideen PL2025'!AB189</f>
        <v>0</v>
      </c>
      <c r="B187" s="77" t="e">
        <f>IF(A187&gt;'[2]Projekte 24'!AK243,A187,'[2]Projekte 24'!AK243)</f>
        <v>#REF!</v>
      </c>
      <c r="C187" s="77" t="e">
        <f>IF(B187&gt;'[2]Projekte 24'!AL243,B187,'[2]Projekte 24'!AL243)</f>
        <v>#REF!</v>
      </c>
      <c r="D187" s="77" t="e">
        <f>IF(C187&gt;'[2]Projekte 24'!AM243,C187,'[2]Projekte 24'!AM243)</f>
        <v>#REF!</v>
      </c>
    </row>
    <row r="188" spans="1:4" x14ac:dyDescent="0.3">
      <c r="A188" s="183">
        <f>'[1]Bewertung Projektideen PL2025'!AB190</f>
        <v>0</v>
      </c>
      <c r="B188" s="77" t="e">
        <f>IF(A188&gt;'[2]Projekte 24'!AK244,A188,'[2]Projekte 24'!AK244)</f>
        <v>#REF!</v>
      </c>
      <c r="C188" s="77" t="e">
        <f>IF(B188&gt;'[2]Projekte 24'!AL244,B188,'[2]Projekte 24'!AL244)</f>
        <v>#REF!</v>
      </c>
      <c r="D188" s="77" t="e">
        <f>IF(C188&gt;'[2]Projekte 24'!AM244,C188,'[2]Projekte 24'!AM244)</f>
        <v>#REF!</v>
      </c>
    </row>
    <row r="189" spans="1:4" x14ac:dyDescent="0.3">
      <c r="A189" s="183">
        <f>'[1]Bewertung Projektideen PL2025'!AB191</f>
        <v>0</v>
      </c>
      <c r="B189" s="77" t="e">
        <f>IF(A189&gt;'[2]Projekte 24'!AK245,A189,'[2]Projekte 24'!AK245)</f>
        <v>#REF!</v>
      </c>
      <c r="C189" s="77" t="e">
        <f>IF(B189&gt;'[2]Projekte 24'!AL245,B189,'[2]Projekte 24'!AL245)</f>
        <v>#REF!</v>
      </c>
      <c r="D189" s="77" t="e">
        <f>IF(C189&gt;'[2]Projekte 24'!AM245,C189,'[2]Projekte 24'!AM245)</f>
        <v>#REF!</v>
      </c>
    </row>
    <row r="190" spans="1:4" x14ac:dyDescent="0.3">
      <c r="A190" s="183">
        <f>'[1]Bewertung Projektideen PL2025'!AB192</f>
        <v>0</v>
      </c>
      <c r="B190" s="77" t="e">
        <f>IF(A190&gt;'[2]Projekte 24'!AK246,A190,'[2]Projekte 24'!AK246)</f>
        <v>#REF!</v>
      </c>
      <c r="C190" s="77" t="e">
        <f>IF(B190&gt;'[2]Projekte 24'!AL246,B190,'[2]Projekte 24'!AL246)</f>
        <v>#REF!</v>
      </c>
      <c r="D190" s="77" t="e">
        <f>IF(C190&gt;'[2]Projekte 24'!AM246,C190,'[2]Projekte 24'!AM246)</f>
        <v>#REF!</v>
      </c>
    </row>
    <row r="191" spans="1:4" x14ac:dyDescent="0.3">
      <c r="A191" s="183">
        <f>'[1]Bewertung Projektideen PL2025'!AB193</f>
        <v>0</v>
      </c>
      <c r="B191" s="77" t="e">
        <f>IF(A191&gt;'[2]Projekte 24'!AK247,A191,'[2]Projekte 24'!AK247)</f>
        <v>#REF!</v>
      </c>
      <c r="C191" s="77" t="e">
        <f>IF(B191&gt;'[2]Projekte 24'!AL247,B191,'[2]Projekte 24'!AL247)</f>
        <v>#REF!</v>
      </c>
      <c r="D191" s="77" t="e">
        <f>IF(C191&gt;'[2]Projekte 24'!AM247,C191,'[2]Projekte 24'!AM247)</f>
        <v>#REF!</v>
      </c>
    </row>
    <row r="192" spans="1:4" x14ac:dyDescent="0.3">
      <c r="A192" s="183" t="e">
        <f>'[2]Projekte 24'!AJ248</f>
        <v>#REF!</v>
      </c>
      <c r="B192" s="77" t="e">
        <f>IF(A192&gt;'[2]Projekte 24'!AK248,A192,'[2]Projekte 24'!AK248)</f>
        <v>#REF!</v>
      </c>
      <c r="C192" s="77" t="e">
        <f>IF(B192&gt;'[2]Projekte 24'!AL248,B192,'[2]Projekte 24'!AL248)</f>
        <v>#REF!</v>
      </c>
      <c r="D192" s="77" t="e">
        <f>IF(C192&gt;'[2]Projekte 24'!AM248,C192,'[2]Projekte 24'!AM248)</f>
        <v>#REF!</v>
      </c>
    </row>
    <row r="193" spans="1:4" x14ac:dyDescent="0.3">
      <c r="A193" s="183" t="e">
        <f>'[2]Projekte 24'!AJ249</f>
        <v>#REF!</v>
      </c>
      <c r="B193" s="77" t="e">
        <f>IF(A193&gt;'[2]Projekte 24'!AK249,A193,'[2]Projekte 24'!AK249)</f>
        <v>#REF!</v>
      </c>
      <c r="C193" s="77" t="e">
        <f>IF(B193&gt;'[2]Projekte 24'!AL249,B193,'[2]Projekte 24'!AL249)</f>
        <v>#REF!</v>
      </c>
      <c r="D193" s="77" t="e">
        <f>IF(C193&gt;'[2]Projekte 24'!AM249,C193,'[2]Projekte 24'!AM249)</f>
        <v>#REF!</v>
      </c>
    </row>
    <row r="194" spans="1:4" x14ac:dyDescent="0.3">
      <c r="A194" s="183" t="e">
        <f>'[2]Projekte 24'!AJ250</f>
        <v>#REF!</v>
      </c>
      <c r="B194" s="77" t="e">
        <f>IF(A194&gt;'[2]Projekte 24'!AK250,A194,'[2]Projekte 24'!AK250)</f>
        <v>#REF!</v>
      </c>
      <c r="C194" s="77" t="e">
        <f>IF(B194&gt;'[2]Projekte 24'!AL250,B194,'[2]Projekte 24'!AL250)</f>
        <v>#REF!</v>
      </c>
      <c r="D194" s="77" t="e">
        <f>IF(C194&gt;'[2]Projekte 24'!AM250,C194,'[2]Projekte 24'!AM250)</f>
        <v>#REF!</v>
      </c>
    </row>
    <row r="195" spans="1:4" x14ac:dyDescent="0.3">
      <c r="A195" s="183" t="e">
        <f>'[2]Projekte 24'!AJ251</f>
        <v>#REF!</v>
      </c>
      <c r="B195" s="77" t="e">
        <f>IF(A195&gt;'[2]Projekte 24'!AK251,A195,'[2]Projekte 24'!AK251)</f>
        <v>#REF!</v>
      </c>
      <c r="C195" s="77" t="e">
        <f>IF(B195&gt;'[2]Projekte 24'!AL251,B195,'[2]Projekte 24'!AL251)</f>
        <v>#REF!</v>
      </c>
      <c r="D195" s="77" t="e">
        <f>IF(C195&gt;'[2]Projekte 24'!AM251,C195,'[2]Projekte 24'!AM251)</f>
        <v>#REF!</v>
      </c>
    </row>
    <row r="196" spans="1:4" x14ac:dyDescent="0.3">
      <c r="A196" s="183" t="e">
        <f>'[2]Projekte 24'!AJ252</f>
        <v>#REF!</v>
      </c>
      <c r="B196" s="77" t="e">
        <f>IF(A196&gt;'[2]Projekte 24'!AK252,A196,'[2]Projekte 24'!AK252)</f>
        <v>#REF!</v>
      </c>
      <c r="C196" s="77" t="e">
        <f>IF(B196&gt;'[2]Projekte 24'!AL252,B196,'[2]Projekte 24'!AL252)</f>
        <v>#REF!</v>
      </c>
      <c r="D196" s="77" t="e">
        <f>IF(C196&gt;'[2]Projekte 24'!AM252,C196,'[2]Projekte 24'!AM252)</f>
        <v>#REF!</v>
      </c>
    </row>
    <row r="197" spans="1:4" x14ac:dyDescent="0.3">
      <c r="A197" s="183" t="e">
        <f>'[2]Projekte 24'!AJ253</f>
        <v>#REF!</v>
      </c>
      <c r="B197" s="77" t="e">
        <f>IF(A197&gt;'[2]Projekte 24'!AK253,A197,'[2]Projekte 24'!AK253)</f>
        <v>#REF!</v>
      </c>
      <c r="C197" s="77" t="e">
        <f>IF(B197&gt;'[2]Projekte 24'!AL253,B197,'[2]Projekte 24'!AL253)</f>
        <v>#REF!</v>
      </c>
      <c r="D197" s="77" t="e">
        <f>IF(C197&gt;'[2]Projekte 24'!AM253,C197,'[2]Projekte 24'!AM253)</f>
        <v>#REF!</v>
      </c>
    </row>
    <row r="198" spans="1:4" x14ac:dyDescent="0.3">
      <c r="A198" s="183" t="e">
        <f>'[2]Projekte 24'!AJ254</f>
        <v>#REF!</v>
      </c>
      <c r="B198" s="77" t="e">
        <f>IF(A198&gt;'[2]Projekte 24'!AK254,A198,'[2]Projekte 24'!AK254)</f>
        <v>#REF!</v>
      </c>
      <c r="C198" s="77" t="e">
        <f>IF(B198&gt;'[2]Projekte 24'!AL254,B198,'[2]Projekte 24'!AL254)</f>
        <v>#REF!</v>
      </c>
      <c r="D198" s="77" t="e">
        <f>IF(C198&gt;'[2]Projekte 24'!AM254,C198,'[2]Projekte 24'!AM254)</f>
        <v>#REF!</v>
      </c>
    </row>
    <row r="199" spans="1:4" x14ac:dyDescent="0.3">
      <c r="A199" s="183" t="e">
        <f>'[2]Projekte 24'!AJ255</f>
        <v>#REF!</v>
      </c>
      <c r="B199" s="77" t="e">
        <f>IF(A199&gt;'[2]Projekte 24'!AK255,A199,'[2]Projekte 24'!AK255)</f>
        <v>#REF!</v>
      </c>
      <c r="C199" s="77" t="e">
        <f>IF(B199&gt;'[2]Projekte 24'!AL255,B199,'[2]Projekte 24'!AL255)</f>
        <v>#REF!</v>
      </c>
      <c r="D199" s="77" t="e">
        <f>IF(C199&gt;'[2]Projekte 24'!AM255,C199,'[2]Projekte 24'!AM255)</f>
        <v>#REF!</v>
      </c>
    </row>
    <row r="200" spans="1:4" x14ac:dyDescent="0.3">
      <c r="A200" s="183" t="e">
        <f>'[2]Projekte 24'!AJ256</f>
        <v>#REF!</v>
      </c>
      <c r="B200" s="77" t="e">
        <f>IF(A200&gt;'[2]Projekte 24'!AK256,A200,'[2]Projekte 24'!AK256)</f>
        <v>#REF!</v>
      </c>
      <c r="C200" s="77" t="e">
        <f>IF(B200&gt;'[2]Projekte 24'!AL256,B200,'[2]Projekte 24'!AL256)</f>
        <v>#REF!</v>
      </c>
      <c r="D200" s="77" t="e">
        <f>IF(C200&gt;'[2]Projekte 24'!AM256,C200,'[2]Projekte 24'!AM256)</f>
        <v>#REF!</v>
      </c>
    </row>
    <row r="201" spans="1:4" x14ac:dyDescent="0.3">
      <c r="A201" s="183" t="e">
        <f>'[2]Projekte 24'!AJ257</f>
        <v>#REF!</v>
      </c>
      <c r="B201" s="77" t="e">
        <f>IF(A201&gt;'[2]Projekte 24'!AK257,A201,'[2]Projekte 24'!AK257)</f>
        <v>#REF!</v>
      </c>
      <c r="C201" s="77" t="e">
        <f>IF(B201&gt;'[2]Projekte 24'!AL257,B201,'[2]Projekte 24'!AL257)</f>
        <v>#REF!</v>
      </c>
      <c r="D201" s="77" t="e">
        <f>IF(C201&gt;'[2]Projekte 24'!AM257,C201,'[2]Projekte 24'!AM257)</f>
        <v>#REF!</v>
      </c>
    </row>
    <row r="202" spans="1:4" x14ac:dyDescent="0.3">
      <c r="A202" s="183" t="e">
        <f>'[2]Projekte 24'!AJ258</f>
        <v>#REF!</v>
      </c>
      <c r="B202" s="77" t="e">
        <f>IF(A202&gt;'[2]Projekte 24'!AK258,A202,'[2]Projekte 24'!AK258)</f>
        <v>#REF!</v>
      </c>
      <c r="C202" s="77" t="e">
        <f>IF(B202&gt;'[2]Projekte 24'!AL258,B202,'[2]Projekte 24'!AL258)</f>
        <v>#REF!</v>
      </c>
      <c r="D202" s="77" t="e">
        <f>IF(C202&gt;'[2]Projekte 24'!AM258,C202,'[2]Projekte 24'!AM258)</f>
        <v>#REF!</v>
      </c>
    </row>
    <row r="203" spans="1:4" x14ac:dyDescent="0.3">
      <c r="A203" s="183" t="e">
        <f>'[2]Projekte 24'!AJ259</f>
        <v>#REF!</v>
      </c>
      <c r="B203" s="77" t="e">
        <f>IF(A203&gt;'[2]Projekte 24'!AK259,A203,'[2]Projekte 24'!AK259)</f>
        <v>#REF!</v>
      </c>
      <c r="C203" s="77" t="e">
        <f>IF(B203&gt;'[2]Projekte 24'!AL259,B203,'[2]Projekte 24'!AL259)</f>
        <v>#REF!</v>
      </c>
      <c r="D203" s="77" t="e">
        <f>IF(C203&gt;'[2]Projekte 24'!AM259,C203,'[2]Projekte 24'!AM259)</f>
        <v>#REF!</v>
      </c>
    </row>
    <row r="204" spans="1:4" x14ac:dyDescent="0.3">
      <c r="A204" s="183" t="e">
        <f>'[2]Projekte 24'!AJ260</f>
        <v>#REF!</v>
      </c>
      <c r="B204" s="77" t="e">
        <f>IF(A204&gt;'[2]Projekte 24'!AK260,A204,'[2]Projekte 24'!AK260)</f>
        <v>#REF!</v>
      </c>
      <c r="C204" s="77" t="e">
        <f>IF(B204&gt;'[2]Projekte 24'!AL260,B204,'[2]Projekte 24'!AL260)</f>
        <v>#REF!</v>
      </c>
      <c r="D204" s="77" t="e">
        <f>IF(C204&gt;'[2]Projekte 24'!AM260,C204,'[2]Projekte 24'!AM260)</f>
        <v>#REF!</v>
      </c>
    </row>
    <row r="205" spans="1:4" x14ac:dyDescent="0.3">
      <c r="A205" s="183" t="e">
        <f>'[2]Projekte 24'!AJ261</f>
        <v>#REF!</v>
      </c>
      <c r="B205" s="77" t="e">
        <f>IF(A205&gt;'[2]Projekte 24'!AK261,A205,'[2]Projekte 24'!AK261)</f>
        <v>#REF!</v>
      </c>
      <c r="C205" s="77" t="e">
        <f>IF(B205&gt;'[2]Projekte 24'!AL261,B205,'[2]Projekte 24'!AL261)</f>
        <v>#REF!</v>
      </c>
      <c r="D205" s="77" t="e">
        <f>IF(C205&gt;'[2]Projekte 24'!AM261,C205,'[2]Projekte 24'!AM261)</f>
        <v>#REF!</v>
      </c>
    </row>
    <row r="206" spans="1:4" x14ac:dyDescent="0.3">
      <c r="A206" s="183" t="e">
        <f>'[2]Projekte 24'!AJ262</f>
        <v>#REF!</v>
      </c>
      <c r="B206" s="77" t="e">
        <f>IF(A206&gt;'[2]Projekte 24'!AK262,A206,'[2]Projekte 24'!AK262)</f>
        <v>#REF!</v>
      </c>
      <c r="C206" s="77" t="e">
        <f>IF(B206&gt;'[2]Projekte 24'!AL262,B206,'[2]Projekte 24'!AL262)</f>
        <v>#REF!</v>
      </c>
      <c r="D206" s="77" t="e">
        <f>IF(C206&gt;'[2]Projekte 24'!AM262,C206,'[2]Projekte 24'!AM262)</f>
        <v>#REF!</v>
      </c>
    </row>
    <row r="207" spans="1:4" x14ac:dyDescent="0.3">
      <c r="A207" s="183" t="e">
        <f>'[2]Projekte 24'!AJ263</f>
        <v>#REF!</v>
      </c>
      <c r="B207" s="77" t="e">
        <f>IF(A207&gt;'[2]Projekte 24'!AK263,A207,'[2]Projekte 24'!AK263)</f>
        <v>#REF!</v>
      </c>
      <c r="C207" s="77" t="e">
        <f>IF(B207&gt;'[2]Projekte 24'!AL263,B207,'[2]Projekte 24'!AL263)</f>
        <v>#REF!</v>
      </c>
      <c r="D207" s="77" t="e">
        <f>IF(C207&gt;'[2]Projekte 24'!AM263,C207,'[2]Projekte 24'!AM263)</f>
        <v>#REF!</v>
      </c>
    </row>
    <row r="208" spans="1:4" x14ac:dyDescent="0.3">
      <c r="A208" s="183" t="e">
        <f>'[2]Projekte 24'!AJ264</f>
        <v>#REF!</v>
      </c>
      <c r="B208" s="77" t="e">
        <f>IF(A208&gt;'[2]Projekte 24'!AK264,A208,'[2]Projekte 24'!AK264)</f>
        <v>#REF!</v>
      </c>
      <c r="C208" s="77" t="e">
        <f>IF(B208&gt;'[2]Projekte 24'!AL264,B208,'[2]Projekte 24'!AL264)</f>
        <v>#REF!</v>
      </c>
      <c r="D208" s="77" t="e">
        <f>IF(C208&gt;'[2]Projekte 24'!AM264,C208,'[2]Projekte 24'!AM264)</f>
        <v>#REF!</v>
      </c>
    </row>
    <row r="209" spans="1:4" x14ac:dyDescent="0.3">
      <c r="A209" s="183" t="e">
        <f>'[2]Projekte 24'!AJ265</f>
        <v>#REF!</v>
      </c>
      <c r="B209" s="77" t="e">
        <f>IF(A209&gt;'[2]Projekte 24'!AK265,A209,'[2]Projekte 24'!AK265)</f>
        <v>#REF!</v>
      </c>
      <c r="C209" s="77" t="e">
        <f>IF(B209&gt;'[2]Projekte 24'!AL265,B209,'[2]Projekte 24'!AL265)</f>
        <v>#REF!</v>
      </c>
      <c r="D209" s="77" t="e">
        <f>IF(C209&gt;'[2]Projekte 24'!AM265,C209,'[2]Projekte 24'!AM265)</f>
        <v>#REF!</v>
      </c>
    </row>
    <row r="210" spans="1:4" x14ac:dyDescent="0.3">
      <c r="A210" s="183" t="e">
        <f>'[2]Projekte 24'!AJ266</f>
        <v>#REF!</v>
      </c>
      <c r="B210" s="77" t="e">
        <f>IF(A210&gt;'[2]Projekte 24'!AK266,A210,'[2]Projekte 24'!AK266)</f>
        <v>#REF!</v>
      </c>
      <c r="C210" s="77" t="e">
        <f>IF(B210&gt;'[2]Projekte 24'!AL266,B210,'[2]Projekte 24'!AL266)</f>
        <v>#REF!</v>
      </c>
      <c r="D210" s="77" t="e">
        <f>IF(C210&gt;'[2]Projekte 24'!AM266,C210,'[2]Projekte 24'!AM266)</f>
        <v>#REF!</v>
      </c>
    </row>
    <row r="211" spans="1:4" x14ac:dyDescent="0.3">
      <c r="A211" s="183" t="e">
        <f>'[2]Projekte 24'!AJ267</f>
        <v>#REF!</v>
      </c>
      <c r="B211" s="77" t="e">
        <f>IF(A211&gt;'[2]Projekte 24'!AK267,A211,'[2]Projekte 24'!AK267)</f>
        <v>#REF!</v>
      </c>
      <c r="C211" s="77" t="e">
        <f>IF(B211&gt;'[2]Projekte 24'!AL267,B211,'[2]Projekte 24'!AL267)</f>
        <v>#REF!</v>
      </c>
      <c r="D211" s="77" t="e">
        <f>IF(C211&gt;'[2]Projekte 24'!AM267,C211,'[2]Projekte 24'!AM267)</f>
        <v>#REF!</v>
      </c>
    </row>
    <row r="212" spans="1:4" x14ac:dyDescent="0.3">
      <c r="A212" s="183" t="e">
        <f>'[2]Projekte 24'!AJ268</f>
        <v>#REF!</v>
      </c>
      <c r="B212" s="77" t="e">
        <f>IF(A212&gt;'[2]Projekte 24'!AK268,A212,'[2]Projekte 24'!AK268)</f>
        <v>#REF!</v>
      </c>
      <c r="C212" s="77" t="e">
        <f>IF(B212&gt;'[2]Projekte 24'!AL268,B212,'[2]Projekte 24'!AL268)</f>
        <v>#REF!</v>
      </c>
      <c r="D212" s="77" t="e">
        <f>IF(C212&gt;'[2]Projekte 24'!AM268,C212,'[2]Projekte 24'!AM268)</f>
        <v>#REF!</v>
      </c>
    </row>
    <row r="213" spans="1:4" x14ac:dyDescent="0.3">
      <c r="A213" s="183" t="e">
        <f>'[2]Projekte 24'!AJ269</f>
        <v>#REF!</v>
      </c>
      <c r="B213" s="77" t="e">
        <f>IF(A213&gt;'[2]Projekte 24'!AK269,A213,'[2]Projekte 24'!AK269)</f>
        <v>#REF!</v>
      </c>
      <c r="C213" s="77" t="e">
        <f>IF(B213&gt;'[2]Projekte 24'!AL269,B213,'[2]Projekte 24'!AL269)</f>
        <v>#REF!</v>
      </c>
      <c r="D213" s="77" t="e">
        <f>IF(C213&gt;'[2]Projekte 24'!AM269,C213,'[2]Projekte 24'!AM269)</f>
        <v>#REF!</v>
      </c>
    </row>
    <row r="214" spans="1:4" x14ac:dyDescent="0.3">
      <c r="A214" s="183" t="e">
        <f>'[2]Projekte 24'!AJ270</f>
        <v>#REF!</v>
      </c>
      <c r="B214" s="77" t="e">
        <f>IF(A214&gt;'[2]Projekte 24'!AK270,A214,'[2]Projekte 24'!AK270)</f>
        <v>#REF!</v>
      </c>
      <c r="C214" s="77" t="e">
        <f>IF(B214&gt;'[2]Projekte 24'!AL270,B214,'[2]Projekte 24'!AL270)</f>
        <v>#REF!</v>
      </c>
      <c r="D214" s="77" t="e">
        <f>IF(C214&gt;'[2]Projekte 24'!AM270,C214,'[2]Projekte 24'!AM270)</f>
        <v>#REF!</v>
      </c>
    </row>
    <row r="215" spans="1:4" x14ac:dyDescent="0.3">
      <c r="A215" s="183" t="e">
        <f>'[2]Projekte 24'!AJ271</f>
        <v>#REF!</v>
      </c>
      <c r="B215" s="77" t="e">
        <f>IF(A215&gt;'[2]Projekte 24'!AK271,A215,'[2]Projekte 24'!AK271)</f>
        <v>#REF!</v>
      </c>
      <c r="C215" s="77" t="e">
        <f>IF(B215&gt;'[2]Projekte 24'!AL271,B215,'[2]Projekte 24'!AL271)</f>
        <v>#REF!</v>
      </c>
      <c r="D215" s="77" t="e">
        <f>IF(C215&gt;'[2]Projekte 24'!AM271,C215,'[2]Projekte 24'!AM271)</f>
        <v>#REF!</v>
      </c>
    </row>
    <row r="216" spans="1:4" x14ac:dyDescent="0.3">
      <c r="A216" s="183" t="e">
        <f>'[2]Projekte 24'!AJ272</f>
        <v>#REF!</v>
      </c>
      <c r="B216" s="77" t="e">
        <f>IF(A216&gt;'[2]Projekte 24'!AK272,A216,'[2]Projekte 24'!AK272)</f>
        <v>#REF!</v>
      </c>
      <c r="C216" s="77" t="e">
        <f>IF(B216&gt;'[2]Projekte 24'!AL272,B216,'[2]Projekte 24'!AL272)</f>
        <v>#REF!</v>
      </c>
      <c r="D216" s="77" t="e">
        <f>IF(C216&gt;'[2]Projekte 24'!AM272,C216,'[2]Projekte 24'!AM272)</f>
        <v>#REF!</v>
      </c>
    </row>
    <row r="217" spans="1:4" x14ac:dyDescent="0.3">
      <c r="A217" s="183" t="e">
        <f>'[2]Projekte 24'!AJ273</f>
        <v>#REF!</v>
      </c>
      <c r="B217" s="77" t="e">
        <f>IF(A217&gt;'[2]Projekte 24'!AK273,A217,'[2]Projekte 24'!AK273)</f>
        <v>#REF!</v>
      </c>
      <c r="C217" s="77" t="e">
        <f>IF(B217&gt;'[2]Projekte 24'!AL273,B217,'[2]Projekte 24'!AL273)</f>
        <v>#REF!</v>
      </c>
      <c r="D217" s="77" t="e">
        <f>IF(C217&gt;'[2]Projekte 24'!AM273,C217,'[2]Projekte 24'!AM273)</f>
        <v>#REF!</v>
      </c>
    </row>
    <row r="218" spans="1:4" x14ac:dyDescent="0.3">
      <c r="A218" s="183" t="e">
        <f>'[2]Projekte 24'!AJ274</f>
        <v>#REF!</v>
      </c>
      <c r="B218" s="77" t="e">
        <f>IF(A218&gt;'[2]Projekte 24'!AK274,A218,'[2]Projekte 24'!AK274)</f>
        <v>#REF!</v>
      </c>
      <c r="C218" s="77" t="e">
        <f>IF(B218&gt;'[2]Projekte 24'!AL274,B218,'[2]Projekte 24'!AL274)</f>
        <v>#REF!</v>
      </c>
      <c r="D218" s="77" t="e">
        <f>IF(C218&gt;'[2]Projekte 24'!AM274,C218,'[2]Projekte 24'!AM274)</f>
        <v>#REF!</v>
      </c>
    </row>
    <row r="219" spans="1:4" x14ac:dyDescent="0.3">
      <c r="A219" s="183" t="e">
        <f>'[2]Projekte 24'!AJ275</f>
        <v>#REF!</v>
      </c>
      <c r="B219" s="77" t="e">
        <f>IF(A219&gt;'[2]Projekte 24'!AK275,A219,'[2]Projekte 24'!AK275)</f>
        <v>#REF!</v>
      </c>
      <c r="C219" s="77" t="e">
        <f>IF(B219&gt;'[2]Projekte 24'!AL275,B219,'[2]Projekte 24'!AL275)</f>
        <v>#REF!</v>
      </c>
      <c r="D219" s="77" t="e">
        <f>IF(C219&gt;'[2]Projekte 24'!AM275,C219,'[2]Projekte 24'!AM275)</f>
        <v>#REF!</v>
      </c>
    </row>
    <row r="220" spans="1:4" x14ac:dyDescent="0.3">
      <c r="A220" s="183" t="e">
        <f>'[2]Projekte 24'!AJ276</f>
        <v>#REF!</v>
      </c>
      <c r="B220" s="77" t="e">
        <f>IF(A220&gt;'[2]Projekte 24'!AK276,A220,'[2]Projekte 24'!AK276)</f>
        <v>#REF!</v>
      </c>
      <c r="C220" s="77" t="e">
        <f>IF(B220&gt;'[2]Projekte 24'!AL276,B220,'[2]Projekte 24'!AL276)</f>
        <v>#REF!</v>
      </c>
      <c r="D220" s="77" t="e">
        <f>IF(C220&gt;'[2]Projekte 24'!AM276,C220,'[2]Projekte 24'!AM276)</f>
        <v>#REF!</v>
      </c>
    </row>
    <row r="221" spans="1:4" x14ac:dyDescent="0.3">
      <c r="A221" s="183" t="e">
        <f>'[2]Projekte 24'!AJ277</f>
        <v>#REF!</v>
      </c>
      <c r="B221" s="77" t="e">
        <f>IF(A221&gt;'[2]Projekte 24'!AK277,A221,'[2]Projekte 24'!AK277)</f>
        <v>#REF!</v>
      </c>
      <c r="C221" s="77" t="e">
        <f>IF(B221&gt;'[2]Projekte 24'!AL277,B221,'[2]Projekte 24'!AL277)</f>
        <v>#REF!</v>
      </c>
      <c r="D221" s="77" t="e">
        <f>IF(C221&gt;'[2]Projekte 24'!AM277,C221,'[2]Projekte 24'!AM277)</f>
        <v>#REF!</v>
      </c>
    </row>
    <row r="222" spans="1:4" x14ac:dyDescent="0.3">
      <c r="A222" s="183" t="e">
        <f>'[2]Projekte 24'!AJ278</f>
        <v>#REF!</v>
      </c>
      <c r="B222" s="77" t="e">
        <f>IF(A222&gt;'[2]Projekte 24'!AK278,A222,'[2]Projekte 24'!AK278)</f>
        <v>#REF!</v>
      </c>
      <c r="C222" s="77" t="e">
        <f>IF(B222&gt;'[2]Projekte 24'!AL278,B222,'[2]Projekte 24'!AL278)</f>
        <v>#REF!</v>
      </c>
      <c r="D222" s="77" t="e">
        <f>IF(C222&gt;'[2]Projekte 24'!AM278,C222,'[2]Projekte 24'!AM278)</f>
        <v>#REF!</v>
      </c>
    </row>
    <row r="223" spans="1:4" x14ac:dyDescent="0.3">
      <c r="A223" s="183" t="e">
        <f>'[2]Projekte 24'!AJ279</f>
        <v>#REF!</v>
      </c>
      <c r="B223" s="77" t="e">
        <f>IF(A223&gt;[2]HT!X224,A223,'[2]Projekte 24'!AK279)</f>
        <v>#REF!</v>
      </c>
      <c r="C223" s="77" t="e">
        <f>IF(B223&gt;[2]HT!Y224,B223,'[2]Projekte 24'!AL279)</f>
        <v>#REF!</v>
      </c>
      <c r="D223" s="77" t="e">
        <f>IF(C223&gt;[2]HT!Z224,C223,'[2]Projekte 24'!AM279)</f>
        <v>#REF!</v>
      </c>
    </row>
    <row r="224" spans="1:4" x14ac:dyDescent="0.3">
      <c r="A224" s="183" t="e">
        <f>'[2]Projekte 24'!AJ280</f>
        <v>#REF!</v>
      </c>
      <c r="B224" s="77" t="e">
        <f>IF(A224&gt;[2]HT!X225,A224,'[2]Projekte 24'!AK280)</f>
        <v>#REF!</v>
      </c>
      <c r="C224" s="77" t="e">
        <f>IF(B224&gt;[2]HT!Y225,B224,'[2]Projekte 24'!AL280)</f>
        <v>#REF!</v>
      </c>
      <c r="D224" s="77" t="e">
        <f>IF(C224&gt;[2]HT!Z225,C224,'[2]Projekte 24'!AM280)</f>
        <v>#REF!</v>
      </c>
    </row>
    <row r="225" spans="1:4" x14ac:dyDescent="0.3">
      <c r="A225" s="183" t="e">
        <f>'[2]Projekte 24'!AJ281</f>
        <v>#REF!</v>
      </c>
      <c r="B225" s="77" t="e">
        <f>IF(A225&gt;[2]HT!X226,A225,'[2]Projekte 24'!AK281)</f>
        <v>#REF!</v>
      </c>
      <c r="C225" s="77" t="e">
        <f>IF(B225&gt;[2]HT!Y226,B225,'[2]Projekte 24'!AL281)</f>
        <v>#REF!</v>
      </c>
      <c r="D225" s="77" t="e">
        <f>IF(C225&gt;[2]HT!Z226,C225,'[2]Projekte 24'!AM281)</f>
        <v>#REF!</v>
      </c>
    </row>
    <row r="226" spans="1:4" x14ac:dyDescent="0.3">
      <c r="A226" s="183" t="e">
        <f>'[2]Projekte 24'!AJ282</f>
        <v>#REF!</v>
      </c>
      <c r="B226" s="77" t="e">
        <f>IF(A226&gt;[2]HT!X227,A226,'[2]Projekte 24'!AK282)</f>
        <v>#REF!</v>
      </c>
      <c r="C226" s="77" t="e">
        <f>IF(B226&gt;[2]HT!Y227,B226,'[2]Projekte 24'!AL282)</f>
        <v>#REF!</v>
      </c>
      <c r="D226" s="77" t="e">
        <f>IF(C226&gt;[2]HT!Z227,C226,'[2]Projekte 24'!AM282)</f>
        <v>#REF!</v>
      </c>
    </row>
    <row r="227" spans="1:4" x14ac:dyDescent="0.3">
      <c r="A227" s="183" t="e">
        <f>'[2]Projekte 24'!AJ283</f>
        <v>#REF!</v>
      </c>
      <c r="B227" s="77" t="e">
        <f>IF(A227&gt;[2]HT!X228,A227,'[2]Projekte 24'!AK283)</f>
        <v>#REF!</v>
      </c>
      <c r="C227" s="77" t="e">
        <f>IF(B227&gt;[2]HT!Y228,B227,'[2]Projekte 24'!AL283)</f>
        <v>#REF!</v>
      </c>
      <c r="D227" s="77" t="e">
        <f>IF(C227&gt;[2]HT!Z228,C227,'[2]Projekte 24'!AM283)</f>
        <v>#REF!</v>
      </c>
    </row>
    <row r="228" spans="1:4" x14ac:dyDescent="0.3">
      <c r="A228" s="183" t="e">
        <f>'[2]Projekte 24'!AJ284</f>
        <v>#REF!</v>
      </c>
      <c r="B228" s="77" t="e">
        <f>IF(A228&gt;[2]HT!X229,A228,'[2]Projekte 24'!AK284)</f>
        <v>#REF!</v>
      </c>
      <c r="C228" s="77" t="e">
        <f>IF(B228&gt;[2]HT!Y229,B228,'[2]Projekte 24'!AL284)</f>
        <v>#REF!</v>
      </c>
      <c r="D228" s="77" t="e">
        <f>IF(C228&gt;[2]HT!Z229,C228,'[2]Projekte 24'!AM284)</f>
        <v>#REF!</v>
      </c>
    </row>
    <row r="229" spans="1:4" x14ac:dyDescent="0.3">
      <c r="A229" s="183" t="e">
        <f>'[2]Projekte 24'!AJ285</f>
        <v>#REF!</v>
      </c>
      <c r="B229" s="77" t="e">
        <f>IF(A229&gt;[2]HT!X230,A229,'[2]Projekte 24'!AK285)</f>
        <v>#REF!</v>
      </c>
      <c r="C229" s="77" t="e">
        <f>IF(B229&gt;[2]HT!Y230,B229,'[2]Projekte 24'!AL285)</f>
        <v>#REF!</v>
      </c>
      <c r="D229" s="77" t="e">
        <f>IF(C229&gt;[2]HT!Z230,C229,'[2]Projekte 24'!AM285)</f>
        <v>#REF!</v>
      </c>
    </row>
    <row r="230" spans="1:4" x14ac:dyDescent="0.3">
      <c r="A230" s="183" t="e">
        <f>'[2]Projekte 24'!AJ286</f>
        <v>#REF!</v>
      </c>
      <c r="B230" s="77" t="e">
        <f>IF(A230&gt;[2]HT!X231,A230,'[2]Projekte 24'!AK286)</f>
        <v>#REF!</v>
      </c>
      <c r="C230" s="77" t="e">
        <f>IF(B230&gt;[2]HT!Y231,B230,'[2]Projekte 24'!AL286)</f>
        <v>#REF!</v>
      </c>
      <c r="D230" s="77" t="e">
        <f>IF(C230&gt;[2]HT!Z231,C230,'[2]Projekte 24'!AM286)</f>
        <v>#REF!</v>
      </c>
    </row>
    <row r="231" spans="1:4" x14ac:dyDescent="0.3">
      <c r="A231" s="183" t="e">
        <f>'[2]Projekte 24'!AJ287</f>
        <v>#REF!</v>
      </c>
      <c r="B231" s="77" t="e">
        <f>IF(A231&gt;[2]HT!X232,A231,'[2]Projekte 24'!AK287)</f>
        <v>#REF!</v>
      </c>
      <c r="C231" s="77" t="e">
        <f>IF(B231&gt;[2]HT!Y232,B231,'[2]Projekte 24'!AL287)</f>
        <v>#REF!</v>
      </c>
      <c r="D231" s="77" t="e">
        <f>IF(C231&gt;[2]HT!Z232,C231,'[2]Projekte 24'!AM287)</f>
        <v>#REF!</v>
      </c>
    </row>
    <row r="232" spans="1:4" x14ac:dyDescent="0.3">
      <c r="A232" s="183" t="e">
        <f>'[2]Projekte 24'!AJ288</f>
        <v>#REF!</v>
      </c>
      <c r="B232" s="77" t="e">
        <f>IF(A232&gt;[2]HT!X233,A232,'[2]Projekte 24'!AK288)</f>
        <v>#REF!</v>
      </c>
      <c r="C232" s="77" t="e">
        <f>IF(B232&gt;[2]HT!Y233,B232,'[2]Projekte 24'!AL288)</f>
        <v>#REF!</v>
      </c>
      <c r="D232" s="77" t="e">
        <f>IF(C232&gt;[2]HT!Z233,C232,'[2]Projekte 24'!AM288)</f>
        <v>#REF!</v>
      </c>
    </row>
    <row r="233" spans="1:4" x14ac:dyDescent="0.3">
      <c r="A233" s="183" t="e">
        <f>'[2]Projekte 24'!AJ289</f>
        <v>#REF!</v>
      </c>
      <c r="B233" s="77" t="e">
        <f>IF(A233&gt;[2]HT!X234,A233,'[2]Projekte 24'!AK289)</f>
        <v>#REF!</v>
      </c>
      <c r="C233" s="77" t="e">
        <f>IF(B233&gt;[2]HT!Y234,B233,'[2]Projekte 24'!AL289)</f>
        <v>#REF!</v>
      </c>
      <c r="D233" s="77" t="e">
        <f>IF(C233&gt;[2]HT!Z234,C233,'[2]Projekte 24'!AM289)</f>
        <v>#REF!</v>
      </c>
    </row>
    <row r="234" spans="1:4" x14ac:dyDescent="0.3">
      <c r="A234" s="183" t="e">
        <f>'[2]Projekte 24'!AJ290</f>
        <v>#REF!</v>
      </c>
      <c r="B234" s="77" t="e">
        <f>IF(A234&gt;[2]HT!X235,A234,'[2]Projekte 24'!AK290)</f>
        <v>#REF!</v>
      </c>
      <c r="C234" s="77" t="e">
        <f>IF(B234&gt;[2]HT!Y235,B234,'[2]Projekte 24'!AL290)</f>
        <v>#REF!</v>
      </c>
      <c r="D234" s="77" t="e">
        <f>IF(C234&gt;[2]HT!Z235,C234,'[2]Projekte 24'!AM290)</f>
        <v>#REF!</v>
      </c>
    </row>
    <row r="235" spans="1:4" x14ac:dyDescent="0.3">
      <c r="A235" s="183" t="e">
        <f>'[2]Projekte 24'!AJ291</f>
        <v>#REF!</v>
      </c>
      <c r="B235" s="77" t="e">
        <f>IF(A235&gt;[2]HT!X236,A235,'[2]Projekte 24'!AK291)</f>
        <v>#REF!</v>
      </c>
      <c r="C235" s="77" t="e">
        <f>IF(B235&gt;[2]HT!Y236,B235,'[2]Projekte 24'!AL291)</f>
        <v>#REF!</v>
      </c>
      <c r="D235" s="77" t="e">
        <f>IF(C235&gt;[2]HT!Z236,C235,'[2]Projekte 24'!AM291)</f>
        <v>#REF!</v>
      </c>
    </row>
    <row r="236" spans="1:4" x14ac:dyDescent="0.3">
      <c r="A236" s="183" t="e">
        <f>'[2]Projekte 24'!AJ292</f>
        <v>#REF!</v>
      </c>
      <c r="B236" s="77" t="e">
        <f>IF(A236&gt;[2]HT!X237,A236,'[2]Projekte 24'!AK292)</f>
        <v>#REF!</v>
      </c>
      <c r="C236" s="77" t="e">
        <f>IF(B236&gt;[2]HT!Y237,B236,'[2]Projekte 24'!AL292)</f>
        <v>#REF!</v>
      </c>
      <c r="D236" s="77" t="e">
        <f>IF(C236&gt;[2]HT!Z237,C236,'[2]Projekte 24'!AM292)</f>
        <v>#REF!</v>
      </c>
    </row>
    <row r="237" spans="1:4" x14ac:dyDescent="0.3">
      <c r="A237" s="183" t="e">
        <f>'[2]Projekte 24'!AJ293</f>
        <v>#REF!</v>
      </c>
      <c r="B237" s="77" t="e">
        <f>IF(A237&gt;[2]HT!X238,A237,'[2]Projekte 24'!AK293)</f>
        <v>#REF!</v>
      </c>
      <c r="C237" s="77" t="e">
        <f>IF(B237&gt;[2]HT!Y238,B237,'[2]Projekte 24'!AL293)</f>
        <v>#REF!</v>
      </c>
      <c r="D237" s="77" t="e">
        <f>IF(C237&gt;[2]HT!Z238,C237,'[2]Projekte 24'!AM293)</f>
        <v>#REF!</v>
      </c>
    </row>
    <row r="238" spans="1:4" x14ac:dyDescent="0.3">
      <c r="A238" s="183" t="e">
        <f>'[2]Projekte 24'!AJ294</f>
        <v>#REF!</v>
      </c>
      <c r="B238" s="77" t="e">
        <f>IF(A238&gt;[2]HT!X239,A238,'[2]Projekte 24'!AK294)</f>
        <v>#REF!</v>
      </c>
      <c r="C238" s="77" t="e">
        <f>IF(B238&gt;[2]HT!Y239,B238,'[2]Projekte 24'!AL294)</f>
        <v>#REF!</v>
      </c>
      <c r="D238" s="77" t="e">
        <f>IF(C238&gt;[2]HT!Z239,C238,'[2]Projekte 24'!AM294)</f>
        <v>#REF!</v>
      </c>
    </row>
    <row r="239" spans="1:4" x14ac:dyDescent="0.3">
      <c r="A239" s="183" t="e">
        <f>'[2]Projekte 24'!AJ295</f>
        <v>#REF!</v>
      </c>
      <c r="B239" s="77" t="e">
        <f>IF(A239&gt;[2]HT!X240,A239,'[2]Projekte 24'!AK295)</f>
        <v>#REF!</v>
      </c>
      <c r="C239" s="77" t="e">
        <f>IF(B239&gt;[2]HT!Y240,B239,'[2]Projekte 24'!AL295)</f>
        <v>#REF!</v>
      </c>
      <c r="D239" s="77" t="e">
        <f>IF(C239&gt;[2]HT!Z240,C239,'[2]Projekte 24'!AM295)</f>
        <v>#REF!</v>
      </c>
    </row>
    <row r="240" spans="1:4" x14ac:dyDescent="0.3">
      <c r="A240" s="183" t="e">
        <f>'[2]Projekte 24'!AJ296</f>
        <v>#REF!</v>
      </c>
      <c r="B240" s="77" t="e">
        <f>IF(A240&gt;[2]HT!X241,A240,'[2]Projekte 24'!AK296)</f>
        <v>#REF!</v>
      </c>
      <c r="C240" s="77" t="e">
        <f>IF(B240&gt;[2]HT!Y241,B240,'[2]Projekte 24'!AL296)</f>
        <v>#REF!</v>
      </c>
      <c r="D240" s="77" t="e">
        <f>IF(C240&gt;[2]HT!Z241,C240,'[2]Projekte 24'!AM296)</f>
        <v>#REF!</v>
      </c>
    </row>
    <row r="241" spans="1:4" x14ac:dyDescent="0.3">
      <c r="A241" s="183" t="e">
        <f>'[2]Projekte 24'!AJ297</f>
        <v>#REF!</v>
      </c>
      <c r="B241" s="77" t="e">
        <f>IF(A241&gt;[2]HT!X242,A241,'[2]Projekte 24'!AK297)</f>
        <v>#REF!</v>
      </c>
      <c r="C241" s="77" t="e">
        <f>IF(B241&gt;[2]HT!Y242,B241,'[2]Projekte 24'!AL297)</f>
        <v>#REF!</v>
      </c>
      <c r="D241" s="77" t="e">
        <f>IF(C241&gt;[2]HT!Z242,C241,'[2]Projekte 24'!AM297)</f>
        <v>#REF!</v>
      </c>
    </row>
    <row r="242" spans="1:4" x14ac:dyDescent="0.3">
      <c r="A242" s="183" t="e">
        <f>'[2]Projekte 24'!AJ298</f>
        <v>#REF!</v>
      </c>
      <c r="B242" s="77" t="e">
        <f>IF(A242&gt;[2]HT!X243,A242,'[2]Projekte 24'!AK298)</f>
        <v>#REF!</v>
      </c>
      <c r="C242" s="77" t="e">
        <f>IF(B242&gt;[2]HT!Y243,B242,'[2]Projekte 24'!AL298)</f>
        <v>#REF!</v>
      </c>
      <c r="D242" s="77" t="e">
        <f>IF(C242&gt;[2]HT!Z243,C242,'[2]Projekte 24'!AM298)</f>
        <v>#REF!</v>
      </c>
    </row>
    <row r="243" spans="1:4" x14ac:dyDescent="0.3">
      <c r="A243" s="183" t="e">
        <f>'[2]Projekte 24'!AJ299</f>
        <v>#REF!</v>
      </c>
      <c r="B243" s="77" t="e">
        <f>IF(A243&gt;[2]HT!X244,A243,'[2]Projekte 24'!AK299)</f>
        <v>#REF!</v>
      </c>
      <c r="C243" s="77" t="e">
        <f>IF(B243&gt;[2]HT!Y244,B243,'[2]Projekte 24'!AL299)</f>
        <v>#REF!</v>
      </c>
      <c r="D243" s="77" t="e">
        <f>IF(C243&gt;[2]HT!Z244,C243,'[2]Projekte 24'!AM299)</f>
        <v>#REF!</v>
      </c>
    </row>
    <row r="244" spans="1:4" x14ac:dyDescent="0.3">
      <c r="A244" s="183">
        <v>0</v>
      </c>
      <c r="B244" s="77">
        <v>0</v>
      </c>
      <c r="C244" s="77">
        <v>0</v>
      </c>
      <c r="D244" s="77">
        <v>0</v>
      </c>
    </row>
    <row r="245" spans="1:4" x14ac:dyDescent="0.3">
      <c r="A245" s="183">
        <v>0</v>
      </c>
      <c r="B245" s="77">
        <v>0</v>
      </c>
      <c r="C245" s="77">
        <v>0</v>
      </c>
      <c r="D245" s="77">
        <v>0</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workbookViewId="0">
      <selection activeCell="A3" sqref="A3"/>
    </sheetView>
  </sheetViews>
  <sheetFormatPr baseColWidth="10" defaultRowHeight="15.6" x14ac:dyDescent="0.3"/>
  <sheetData>
    <row r="1" spans="1:1" x14ac:dyDescent="0.3">
      <c r="A1" t="s">
        <v>68</v>
      </c>
    </row>
    <row r="3" spans="1:1" x14ac:dyDescent="0.3">
      <c r="A3" t="s">
        <v>69</v>
      </c>
    </row>
    <row r="4" spans="1:1" x14ac:dyDescent="0.3">
      <c r="A4" t="s">
        <v>70</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45"/>
  <sheetViews>
    <sheetView zoomScale="106" workbookViewId="0">
      <selection activeCell="A3" sqref="A3"/>
    </sheetView>
  </sheetViews>
  <sheetFormatPr baseColWidth="10" defaultColWidth="10.8984375" defaultRowHeight="14.4" x14ac:dyDescent="0.3"/>
  <cols>
    <col min="1" max="1" width="10.8984375" style="75"/>
    <col min="2" max="2" width="7.59765625" style="75" customWidth="1"/>
    <col min="3" max="16384" width="10.8984375" style="75"/>
  </cols>
  <sheetData>
    <row r="1" spans="1:12" x14ac:dyDescent="0.3">
      <c r="B1" s="75" t="s">
        <v>78</v>
      </c>
      <c r="C1" s="75" t="s">
        <v>79</v>
      </c>
      <c r="D1" s="75" t="s">
        <v>80</v>
      </c>
      <c r="G1" s="75" t="s">
        <v>35</v>
      </c>
      <c r="H1" s="75" t="s">
        <v>81</v>
      </c>
      <c r="I1" s="75" t="s">
        <v>82</v>
      </c>
      <c r="K1" s="75" t="s">
        <v>83</v>
      </c>
      <c r="L1" s="75" t="s">
        <v>84</v>
      </c>
    </row>
    <row r="2" spans="1:12" ht="15.6" x14ac:dyDescent="0.3">
      <c r="A2" s="76" t="e">
        <f>'Bewertung Projektideen PL2027'!#REF!</f>
        <v>#REF!</v>
      </c>
      <c r="B2" s="77" t="e">
        <f>IF(A2&gt;'Bewertung Projektideen PL2027'!#REF!,A2,'Bewertung Projektideen PL2027'!#REF!)</f>
        <v>#REF!</v>
      </c>
      <c r="C2" s="77" t="e">
        <f>IF(B2&gt;'Bewertung Projektideen PL2027'!#REF!,B2,'Bewertung Projektideen PL2027'!#REF!)</f>
        <v>#REF!</v>
      </c>
      <c r="D2" s="77" t="e">
        <f>IF(C2&gt;'Bewertung Projektideen PL2027'!#REF!,C2,'Bewertung Projektideen PL2027'!#REF!)</f>
        <v>#REF!</v>
      </c>
      <c r="F2" s="75">
        <v>0</v>
      </c>
      <c r="G2" s="75">
        <v>0</v>
      </c>
      <c r="H2" s="75">
        <v>0</v>
      </c>
      <c r="I2" s="78">
        <v>1</v>
      </c>
      <c r="K2" s="75">
        <f>65*80%</f>
        <v>52</v>
      </c>
      <c r="L2" s="75">
        <f>65*50%</f>
        <v>32.5</v>
      </c>
    </row>
    <row r="3" spans="1:12" ht="15.6" x14ac:dyDescent="0.3">
      <c r="A3" s="76">
        <f>'Bewertung Projektideen PL2027'!AD5</f>
        <v>0</v>
      </c>
      <c r="B3" s="77">
        <f>IF(A3&gt;'Bewertung Projektideen PL2027'!AE5,A3,'Bewertung Projektideen PL2027'!AE5)</f>
        <v>0</v>
      </c>
      <c r="C3" s="77">
        <f>IF(B3&gt;'Bewertung Projektideen PL2027'!AF5,B3,'Bewertung Projektideen PL2027'!AF5)</f>
        <v>0</v>
      </c>
      <c r="D3" s="77">
        <f>IF(C3&gt;'Bewertung Projektideen PL2027'!AG5,C3,'Bewertung Projektideen PL2027'!AG5)</f>
        <v>0</v>
      </c>
      <c r="F3" s="75">
        <v>5</v>
      </c>
      <c r="G3" s="75">
        <v>10</v>
      </c>
      <c r="H3" s="75">
        <v>3</v>
      </c>
      <c r="I3" s="78">
        <v>0.65</v>
      </c>
    </row>
    <row r="4" spans="1:12" ht="15.6" x14ac:dyDescent="0.3">
      <c r="A4" s="76">
        <f>'Bewertung Projektideen PL2027'!AD6</f>
        <v>0</v>
      </c>
      <c r="B4" s="77">
        <f>IF(A4&gt;'Bewertung Projektideen PL2027'!AE6,A4,'Bewertung Projektideen PL2027'!AE6)</f>
        <v>0</v>
      </c>
      <c r="C4" s="77">
        <f>IF(B4&gt;'Bewertung Projektideen PL2027'!AF6,B4,'Bewertung Projektideen PL2027'!AF6)</f>
        <v>0</v>
      </c>
      <c r="D4" s="77">
        <f>IF(C4&gt;'Bewertung Projektideen PL2027'!AG6,C4,'Bewertung Projektideen PL2027'!AG6)</f>
        <v>0</v>
      </c>
      <c r="I4" s="78">
        <v>0.9</v>
      </c>
    </row>
    <row r="5" spans="1:12" ht="15.6" x14ac:dyDescent="0.3">
      <c r="A5" s="76">
        <f>'Bewertung Projektideen PL2027'!AD7</f>
        <v>0</v>
      </c>
      <c r="B5" s="77">
        <f>IF(A5&gt;'Bewertung Projektideen PL2027'!AE7,A5,'Bewertung Projektideen PL2027'!AE7)</f>
        <v>0</v>
      </c>
      <c r="C5" s="77">
        <f>IF(B5&gt;'Bewertung Projektideen PL2027'!AF7,B5,'Bewertung Projektideen PL2027'!AF7)</f>
        <v>0</v>
      </c>
      <c r="D5" s="77">
        <f>IF(C5&gt;'Bewertung Projektideen PL2027'!AG7,C5,'Bewertung Projektideen PL2027'!AG7)</f>
        <v>0</v>
      </c>
    </row>
    <row r="6" spans="1:12" ht="15.6" x14ac:dyDescent="0.3">
      <c r="A6" s="76">
        <f>'Bewertung Projektideen PL2027'!AD8</f>
        <v>0</v>
      </c>
      <c r="B6" s="77">
        <f>IF(A6&gt;'Bewertung Projektideen PL2027'!AE8,A6,'Bewertung Projektideen PL2027'!AE8)</f>
        <v>0</v>
      </c>
      <c r="C6" s="77">
        <f>IF(B6&gt;'Bewertung Projektideen PL2027'!AF8,B6,'Bewertung Projektideen PL2027'!AF8)</f>
        <v>0</v>
      </c>
      <c r="D6" s="77">
        <f>IF(C6&gt;'Bewertung Projektideen PL2027'!AG8,C6,'Bewertung Projektideen PL2027'!AG8)</f>
        <v>0</v>
      </c>
    </row>
    <row r="7" spans="1:12" ht="15.6" x14ac:dyDescent="0.3">
      <c r="A7" s="76">
        <f>'Bewertung Projektideen PL2027'!AD9</f>
        <v>0</v>
      </c>
      <c r="B7" s="77">
        <f>IF(A7&gt;'Bewertung Projektideen PL2027'!AE9,A7,'Bewertung Projektideen PL2027'!AE9)</f>
        <v>0</v>
      </c>
      <c r="C7" s="77">
        <f>IF(B7&gt;'Bewertung Projektideen PL2027'!AF9,B7,'Bewertung Projektideen PL2027'!AF9)</f>
        <v>0</v>
      </c>
      <c r="D7" s="77">
        <f>IF(C7&gt;'Bewertung Projektideen PL2027'!AG9,C7,'Bewertung Projektideen PL2027'!AG9)</f>
        <v>0</v>
      </c>
    </row>
    <row r="8" spans="1:12" ht="15.6" x14ac:dyDescent="0.3">
      <c r="A8" s="76">
        <f>'Bewertung Projektideen PL2027'!AD10</f>
        <v>0</v>
      </c>
      <c r="B8" s="77">
        <f>IF(A8&gt;'Bewertung Projektideen PL2027'!AE10,A8,'Bewertung Projektideen PL2027'!AE10)</f>
        <v>0</v>
      </c>
      <c r="C8" s="77">
        <f>IF(B8&gt;'Bewertung Projektideen PL2027'!AF10,B8,'Bewertung Projektideen PL2027'!AF10)</f>
        <v>0</v>
      </c>
      <c r="D8" s="77">
        <f>IF(C8&gt;'Bewertung Projektideen PL2027'!AG10,C8,'Bewertung Projektideen PL2027'!AG10)</f>
        <v>0</v>
      </c>
    </row>
    <row r="9" spans="1:12" ht="15.6" x14ac:dyDescent="0.3">
      <c r="A9" s="76">
        <f>'Bewertung Projektideen PL2027'!AD11</f>
        <v>0</v>
      </c>
      <c r="B9" s="77">
        <f>IF(A9&gt;'Bewertung Projektideen PL2027'!AE11,A9,'Bewertung Projektideen PL2027'!AE11)</f>
        <v>0</v>
      </c>
      <c r="C9" s="77">
        <f>IF(B9&gt;'Bewertung Projektideen PL2027'!AF11,B9,'Bewertung Projektideen PL2027'!AF11)</f>
        <v>0</v>
      </c>
      <c r="D9" s="77">
        <f>IF(C9&gt;'Bewertung Projektideen PL2027'!AG11,C9,'Bewertung Projektideen PL2027'!AG11)</f>
        <v>0</v>
      </c>
    </row>
    <row r="10" spans="1:12" ht="15.6" x14ac:dyDescent="0.3">
      <c r="A10" s="76">
        <f>'Bewertung Projektideen PL2027'!AD12</f>
        <v>0</v>
      </c>
      <c r="B10" s="77">
        <f>IF(A10&gt;'Bewertung Projektideen PL2027'!AE12,A10,'Bewertung Projektideen PL2027'!AE12)</f>
        <v>0</v>
      </c>
      <c r="C10" s="77">
        <f>IF(B10&gt;'Bewertung Projektideen PL2027'!AF12,B10,'Bewertung Projektideen PL2027'!AF12)</f>
        <v>0</v>
      </c>
      <c r="D10" s="77">
        <f>IF(C10&gt;'Bewertung Projektideen PL2027'!AG12,C10,'Bewertung Projektideen PL2027'!AG12)</f>
        <v>0</v>
      </c>
    </row>
    <row r="11" spans="1:12" ht="15.6" x14ac:dyDescent="0.3">
      <c r="A11" s="76">
        <f>'Bewertung Projektideen PL2027'!AD13</f>
        <v>0</v>
      </c>
      <c r="B11" s="77">
        <f>IF(A11&gt;'Bewertung Projektideen PL2027'!AE13,A11,'Bewertung Projektideen PL2027'!AE13)</f>
        <v>0</v>
      </c>
      <c r="C11" s="77">
        <f>IF(B11&gt;'Bewertung Projektideen PL2027'!AF13,B11,'Bewertung Projektideen PL2027'!AF13)</f>
        <v>0</v>
      </c>
      <c r="D11" s="77">
        <f>IF(C11&gt;'Bewertung Projektideen PL2027'!AG13,C11,'Bewertung Projektideen PL2027'!AG13)</f>
        <v>0</v>
      </c>
    </row>
    <row r="12" spans="1:12" ht="15.6" x14ac:dyDescent="0.3">
      <c r="A12" s="76" t="e">
        <f>'Bewertung Projektideen PL2027'!#REF!</f>
        <v>#REF!</v>
      </c>
      <c r="B12" s="77" t="e">
        <f>IF(A12&gt;'Bewertung Projektideen PL2027'!#REF!,A12,'Bewertung Projektideen PL2027'!#REF!)</f>
        <v>#REF!</v>
      </c>
      <c r="C12" s="77" t="e">
        <f>IF(B12&gt;'Bewertung Projektideen PL2027'!#REF!,B12,'Bewertung Projektideen PL2027'!#REF!)</f>
        <v>#REF!</v>
      </c>
      <c r="D12" s="77" t="e">
        <f>IF(C12&gt;'Bewertung Projektideen PL2027'!#REF!,C12,'Bewertung Projektideen PL2027'!#REF!)</f>
        <v>#REF!</v>
      </c>
    </row>
    <row r="13" spans="1:12" ht="15.6" x14ac:dyDescent="0.3">
      <c r="A13" s="76" t="e">
        <f>'Bewertung Projektideen PL2027'!#REF!</f>
        <v>#REF!</v>
      </c>
      <c r="B13" s="77" t="e">
        <f>IF(A13&gt;'Bewertung Projektideen PL2027'!#REF!,A13,'Bewertung Projektideen PL2027'!#REF!)</f>
        <v>#REF!</v>
      </c>
      <c r="C13" s="77" t="e">
        <f>IF(B13&gt;'Bewertung Projektideen PL2027'!#REF!,B13,'Bewertung Projektideen PL2027'!#REF!)</f>
        <v>#REF!</v>
      </c>
      <c r="D13" s="77" t="e">
        <f>IF(C13&gt;'Bewertung Projektideen PL2027'!#REF!,C13,'Bewertung Projektideen PL2027'!#REF!)</f>
        <v>#REF!</v>
      </c>
    </row>
    <row r="14" spans="1:12" ht="15.6" x14ac:dyDescent="0.3">
      <c r="A14" s="76" t="e">
        <f>'Bewertung Projektideen PL2027'!#REF!</f>
        <v>#REF!</v>
      </c>
      <c r="B14" s="77" t="e">
        <f>IF(A14&gt;'Bewertung Projektideen PL2027'!#REF!,A14,'Bewertung Projektideen PL2027'!#REF!)</f>
        <v>#REF!</v>
      </c>
      <c r="C14" s="77" t="e">
        <f>IF(B14&gt;'Bewertung Projektideen PL2027'!#REF!,B14,'Bewertung Projektideen PL2027'!#REF!)</f>
        <v>#REF!</v>
      </c>
      <c r="D14" s="77" t="e">
        <f>IF(C14&gt;'Bewertung Projektideen PL2027'!#REF!,C14,'Bewertung Projektideen PL2027'!#REF!)</f>
        <v>#REF!</v>
      </c>
    </row>
    <row r="15" spans="1:12" ht="15.6" x14ac:dyDescent="0.3">
      <c r="A15" s="76" t="e">
        <f>'Bewertung Projektideen PL2027'!#REF!</f>
        <v>#REF!</v>
      </c>
      <c r="B15" s="77" t="e">
        <f>IF(A15&gt;'Bewertung Projektideen PL2027'!#REF!,A15,'Bewertung Projektideen PL2027'!#REF!)</f>
        <v>#REF!</v>
      </c>
      <c r="C15" s="77" t="e">
        <f>IF(B15&gt;'Bewertung Projektideen PL2027'!#REF!,B15,'Bewertung Projektideen PL2027'!#REF!)</f>
        <v>#REF!</v>
      </c>
      <c r="D15" s="77" t="e">
        <f>IF(C15&gt;'Bewertung Projektideen PL2027'!#REF!,C15,'Bewertung Projektideen PL2027'!#REF!)</f>
        <v>#REF!</v>
      </c>
    </row>
    <row r="16" spans="1:12" ht="15.6" x14ac:dyDescent="0.3">
      <c r="A16" s="76" t="e">
        <f>'Bewertung Projektideen PL2027'!#REF!</f>
        <v>#REF!</v>
      </c>
      <c r="B16" s="77" t="e">
        <f>IF(A16&gt;'Bewertung Projektideen PL2027'!#REF!,A16,'Bewertung Projektideen PL2027'!#REF!)</f>
        <v>#REF!</v>
      </c>
      <c r="C16" s="77" t="e">
        <f>IF(B16&gt;'Bewertung Projektideen PL2027'!#REF!,B16,'Bewertung Projektideen PL2027'!#REF!)</f>
        <v>#REF!</v>
      </c>
      <c r="D16" s="77" t="e">
        <f>IF(C16&gt;'Bewertung Projektideen PL2027'!#REF!,C16,'Bewertung Projektideen PL2027'!#REF!)</f>
        <v>#REF!</v>
      </c>
    </row>
    <row r="17" spans="1:4" ht="15.6" x14ac:dyDescent="0.3">
      <c r="A17" s="76" t="e">
        <f>'Bewertung Projektideen PL2027'!#REF!</f>
        <v>#REF!</v>
      </c>
      <c r="B17" s="77" t="e">
        <f>IF(A17&gt;'Bewertung Projektideen PL2027'!#REF!,A17,'Bewertung Projektideen PL2027'!#REF!)</f>
        <v>#REF!</v>
      </c>
      <c r="C17" s="77" t="e">
        <f>IF(B17&gt;'Bewertung Projektideen PL2027'!#REF!,B17,'Bewertung Projektideen PL2027'!#REF!)</f>
        <v>#REF!</v>
      </c>
      <c r="D17" s="77" t="e">
        <f>IF(C17&gt;'Bewertung Projektideen PL2027'!#REF!,C17,'Bewertung Projektideen PL2027'!#REF!)</f>
        <v>#REF!</v>
      </c>
    </row>
    <row r="18" spans="1:4" ht="15.6" x14ac:dyDescent="0.3">
      <c r="A18" s="76" t="e">
        <f>'Bewertung Projektideen PL2027'!#REF!</f>
        <v>#REF!</v>
      </c>
      <c r="B18" s="77" t="e">
        <f>IF(A18&gt;'Bewertung Projektideen PL2027'!#REF!,A18,'Bewertung Projektideen PL2027'!#REF!)</f>
        <v>#REF!</v>
      </c>
      <c r="C18" s="77" t="e">
        <f>IF(B18&gt;'Bewertung Projektideen PL2027'!#REF!,B18,'Bewertung Projektideen PL2027'!#REF!)</f>
        <v>#REF!</v>
      </c>
      <c r="D18" s="77" t="e">
        <f>IF(C18&gt;'Bewertung Projektideen PL2027'!#REF!,C18,'Bewertung Projektideen PL2027'!#REF!)</f>
        <v>#REF!</v>
      </c>
    </row>
    <row r="19" spans="1:4" ht="15.6" x14ac:dyDescent="0.3">
      <c r="A19" s="76" t="e">
        <f>'Bewertung Projektideen PL2027'!#REF!</f>
        <v>#REF!</v>
      </c>
      <c r="B19" s="77" t="e">
        <f>IF(A19&gt;'Bewertung Projektideen PL2027'!#REF!,A19,'Bewertung Projektideen PL2027'!#REF!)</f>
        <v>#REF!</v>
      </c>
      <c r="C19" s="77" t="e">
        <f>IF(B19&gt;'Bewertung Projektideen PL2027'!#REF!,B19,'Bewertung Projektideen PL2027'!#REF!)</f>
        <v>#REF!</v>
      </c>
      <c r="D19" s="77" t="e">
        <f>IF(C19&gt;'Bewertung Projektideen PL2027'!#REF!,C19,'Bewertung Projektideen PL2027'!#REF!)</f>
        <v>#REF!</v>
      </c>
    </row>
    <row r="20" spans="1:4" ht="15.6" x14ac:dyDescent="0.3">
      <c r="A20" s="76" t="e">
        <f>'Bewertung Projektideen PL2027'!#REF!</f>
        <v>#REF!</v>
      </c>
      <c r="B20" s="77" t="e">
        <f>IF(A20&gt;'Bewertung Projektideen PL2027'!#REF!,A20,'Bewertung Projektideen PL2027'!#REF!)</f>
        <v>#REF!</v>
      </c>
      <c r="C20" s="77" t="e">
        <f>IF(B20&gt;'Bewertung Projektideen PL2027'!#REF!,B20,'Bewertung Projektideen PL2027'!#REF!)</f>
        <v>#REF!</v>
      </c>
      <c r="D20" s="77" t="e">
        <f>IF(C20&gt;'Bewertung Projektideen PL2027'!#REF!,C20,'Bewertung Projektideen PL2027'!#REF!)</f>
        <v>#REF!</v>
      </c>
    </row>
    <row r="21" spans="1:4" ht="15.6" x14ac:dyDescent="0.3">
      <c r="A21" s="76" t="e">
        <f>'Bewertung Projektideen PL2027'!#REF!</f>
        <v>#REF!</v>
      </c>
      <c r="B21" s="77" t="e">
        <f>IF(A21&gt;'Bewertung Projektideen PL2027'!#REF!,A21,'Bewertung Projektideen PL2027'!#REF!)</f>
        <v>#REF!</v>
      </c>
      <c r="C21" s="77" t="e">
        <f>IF(B21&gt;'Bewertung Projektideen PL2027'!#REF!,B21,'Bewertung Projektideen PL2027'!#REF!)</f>
        <v>#REF!</v>
      </c>
      <c r="D21" s="77" t="e">
        <f>IF(C21&gt;'Bewertung Projektideen PL2027'!#REF!,C21,'Bewertung Projektideen PL2027'!#REF!)</f>
        <v>#REF!</v>
      </c>
    </row>
    <row r="22" spans="1:4" ht="15.6" x14ac:dyDescent="0.3">
      <c r="A22" s="76" t="e">
        <f>'Bewertung Projektideen PL2027'!#REF!</f>
        <v>#REF!</v>
      </c>
      <c r="B22" s="77" t="e">
        <f>IF(A22&gt;'Bewertung Projektideen PL2027'!#REF!,A22,'Bewertung Projektideen PL2027'!#REF!)</f>
        <v>#REF!</v>
      </c>
      <c r="C22" s="77" t="e">
        <f>IF(B22&gt;'Bewertung Projektideen PL2027'!#REF!,B22,'Bewertung Projektideen PL2027'!#REF!)</f>
        <v>#REF!</v>
      </c>
      <c r="D22" s="77" t="e">
        <f>IF(C22&gt;'Bewertung Projektideen PL2027'!#REF!,C22,'Bewertung Projektideen PL2027'!#REF!)</f>
        <v>#REF!</v>
      </c>
    </row>
    <row r="23" spans="1:4" ht="15.6" x14ac:dyDescent="0.3">
      <c r="A23" s="76" t="e">
        <f>'Bewertung Projektideen PL2027'!#REF!</f>
        <v>#REF!</v>
      </c>
      <c r="B23" s="77" t="e">
        <f>IF(A23&gt;'Bewertung Projektideen PL2027'!#REF!,A23,'Bewertung Projektideen PL2027'!#REF!)</f>
        <v>#REF!</v>
      </c>
      <c r="C23" s="77" t="e">
        <f>IF(B23&gt;'Bewertung Projektideen PL2027'!#REF!,B23,'Bewertung Projektideen PL2027'!#REF!)</f>
        <v>#REF!</v>
      </c>
      <c r="D23" s="77" t="e">
        <f>IF(C23&gt;'Bewertung Projektideen PL2027'!#REF!,C23,'Bewertung Projektideen PL2027'!#REF!)</f>
        <v>#REF!</v>
      </c>
    </row>
    <row r="24" spans="1:4" ht="15.6" x14ac:dyDescent="0.3">
      <c r="A24" s="76" t="e">
        <f>'Bewertung Projektideen PL2027'!#REF!</f>
        <v>#REF!</v>
      </c>
      <c r="B24" s="77" t="e">
        <f>IF(A24&gt;'Bewertung Projektideen PL2027'!#REF!,A24,'Bewertung Projektideen PL2027'!#REF!)</f>
        <v>#REF!</v>
      </c>
      <c r="C24" s="77" t="e">
        <f>IF(B24&gt;'Bewertung Projektideen PL2027'!#REF!,B24,'Bewertung Projektideen PL2027'!#REF!)</f>
        <v>#REF!</v>
      </c>
      <c r="D24" s="77" t="e">
        <f>IF(C24&gt;'Bewertung Projektideen PL2027'!#REF!,C24,'Bewertung Projektideen PL2027'!#REF!)</f>
        <v>#REF!</v>
      </c>
    </row>
    <row r="25" spans="1:4" ht="15.6" x14ac:dyDescent="0.3">
      <c r="A25" s="76" t="e">
        <f>'Bewertung Projektideen PL2027'!#REF!</f>
        <v>#REF!</v>
      </c>
      <c r="B25" s="77" t="e">
        <f>IF(A25&gt;'Bewertung Projektideen PL2027'!#REF!,A25,'Bewertung Projektideen PL2027'!#REF!)</f>
        <v>#REF!</v>
      </c>
      <c r="C25" s="77" t="e">
        <f>IF(B25&gt;'Bewertung Projektideen PL2027'!#REF!,B25,'Bewertung Projektideen PL2027'!#REF!)</f>
        <v>#REF!</v>
      </c>
      <c r="D25" s="77" t="e">
        <f>IF(C25&gt;'Bewertung Projektideen PL2027'!#REF!,C25,'Bewertung Projektideen PL2027'!#REF!)</f>
        <v>#REF!</v>
      </c>
    </row>
    <row r="26" spans="1:4" ht="15.6" x14ac:dyDescent="0.3">
      <c r="A26" s="76" t="e">
        <f>'Bewertung Projektideen PL2027'!#REF!</f>
        <v>#REF!</v>
      </c>
      <c r="B26" s="77" t="e">
        <f>IF(A26&gt;'Bewertung Projektideen PL2027'!#REF!,A26,'Bewertung Projektideen PL2027'!#REF!)</f>
        <v>#REF!</v>
      </c>
      <c r="C26" s="77" t="e">
        <f>IF(B26&gt;'Bewertung Projektideen PL2027'!#REF!,B26,'Bewertung Projektideen PL2027'!#REF!)</f>
        <v>#REF!</v>
      </c>
      <c r="D26" s="77" t="e">
        <f>IF(C26&gt;'Bewertung Projektideen PL2027'!#REF!,C26,'Bewertung Projektideen PL2027'!#REF!)</f>
        <v>#REF!</v>
      </c>
    </row>
    <row r="27" spans="1:4" ht="15.6" x14ac:dyDescent="0.3">
      <c r="A27" s="76" t="e">
        <f>'Bewertung Projektideen PL2027'!#REF!</f>
        <v>#REF!</v>
      </c>
      <c r="B27" s="77" t="e">
        <f>IF(A27&gt;'Bewertung Projektideen PL2027'!#REF!,A27,'Bewertung Projektideen PL2027'!#REF!)</f>
        <v>#REF!</v>
      </c>
      <c r="C27" s="77" t="e">
        <f>IF(B27&gt;'Bewertung Projektideen PL2027'!#REF!,B27,'Bewertung Projektideen PL2027'!#REF!)</f>
        <v>#REF!</v>
      </c>
      <c r="D27" s="77" t="e">
        <f>IF(C27&gt;'Bewertung Projektideen PL2027'!#REF!,C27,'Bewertung Projektideen PL2027'!#REF!)</f>
        <v>#REF!</v>
      </c>
    </row>
    <row r="28" spans="1:4" ht="15.6" x14ac:dyDescent="0.3">
      <c r="A28" s="76" t="e">
        <f>'Bewertung Projektideen PL2027'!#REF!</f>
        <v>#REF!</v>
      </c>
      <c r="B28" s="77" t="e">
        <f>IF(A28&gt;'Bewertung Projektideen PL2027'!#REF!,A28,'Bewertung Projektideen PL2027'!#REF!)</f>
        <v>#REF!</v>
      </c>
      <c r="C28" s="77" t="e">
        <f>IF(B28&gt;'Bewertung Projektideen PL2027'!#REF!,B28,'Bewertung Projektideen PL2027'!#REF!)</f>
        <v>#REF!</v>
      </c>
      <c r="D28" s="77" t="e">
        <f>IF(C28&gt;'Bewertung Projektideen PL2027'!#REF!,C28,'Bewertung Projektideen PL2027'!#REF!)</f>
        <v>#REF!</v>
      </c>
    </row>
    <row r="29" spans="1:4" ht="15.6" x14ac:dyDescent="0.3">
      <c r="A29" s="76" t="e">
        <f>'Bewertung Projektideen PL2027'!#REF!</f>
        <v>#REF!</v>
      </c>
      <c r="B29" s="77" t="e">
        <f>IF(A29&gt;'Bewertung Projektideen PL2027'!#REF!,A29,'Bewertung Projektideen PL2027'!#REF!)</f>
        <v>#REF!</v>
      </c>
      <c r="C29" s="77" t="e">
        <f>IF(B29&gt;'Bewertung Projektideen PL2027'!#REF!,B29,'Bewertung Projektideen PL2027'!#REF!)</f>
        <v>#REF!</v>
      </c>
      <c r="D29" s="77" t="e">
        <f>IF(C29&gt;'Bewertung Projektideen PL2027'!#REF!,C29,'Bewertung Projektideen PL2027'!#REF!)</f>
        <v>#REF!</v>
      </c>
    </row>
    <row r="30" spans="1:4" ht="15.6" x14ac:dyDescent="0.3">
      <c r="A30" s="76" t="e">
        <f>'Bewertung Projektideen PL2027'!#REF!</f>
        <v>#REF!</v>
      </c>
      <c r="B30" s="77" t="e">
        <f>IF(A30&gt;'Bewertung Projektideen PL2027'!#REF!,A30,'Bewertung Projektideen PL2027'!#REF!)</f>
        <v>#REF!</v>
      </c>
      <c r="C30" s="77" t="e">
        <f>IF(B30&gt;'Bewertung Projektideen PL2027'!#REF!,B30,'Bewertung Projektideen PL2027'!#REF!)</f>
        <v>#REF!</v>
      </c>
      <c r="D30" s="77" t="e">
        <f>IF(C30&gt;'Bewertung Projektideen PL2027'!#REF!,C30,'Bewertung Projektideen PL2027'!#REF!)</f>
        <v>#REF!</v>
      </c>
    </row>
    <row r="31" spans="1:4" ht="15.6" x14ac:dyDescent="0.3">
      <c r="A31" s="76" t="e">
        <f>'Bewertung Projektideen PL2027'!#REF!</f>
        <v>#REF!</v>
      </c>
      <c r="B31" s="77" t="e">
        <f>IF(A31&gt;'Bewertung Projektideen PL2027'!#REF!,A31,'Bewertung Projektideen PL2027'!#REF!)</f>
        <v>#REF!</v>
      </c>
      <c r="C31" s="77" t="e">
        <f>IF(B31&gt;'Bewertung Projektideen PL2027'!#REF!,B31,'Bewertung Projektideen PL2027'!#REF!)</f>
        <v>#REF!</v>
      </c>
      <c r="D31" s="77" t="e">
        <f>IF(C31&gt;'Bewertung Projektideen PL2027'!#REF!,C31,'Bewertung Projektideen PL2027'!#REF!)</f>
        <v>#REF!</v>
      </c>
    </row>
    <row r="32" spans="1:4" ht="15.6" x14ac:dyDescent="0.3">
      <c r="A32" s="76" t="e">
        <f>'Bewertung Projektideen PL2027'!#REF!</f>
        <v>#REF!</v>
      </c>
      <c r="B32" s="77" t="e">
        <f>IF(A32&gt;'Bewertung Projektideen PL2027'!#REF!,A32,'Bewertung Projektideen PL2027'!#REF!)</f>
        <v>#REF!</v>
      </c>
      <c r="C32" s="77" t="e">
        <f>IF(B32&gt;'Bewertung Projektideen PL2027'!#REF!,B32,'Bewertung Projektideen PL2027'!#REF!)</f>
        <v>#REF!</v>
      </c>
      <c r="D32" s="77" t="e">
        <f>IF(C32&gt;'Bewertung Projektideen PL2027'!#REF!,C32,'Bewertung Projektideen PL2027'!#REF!)</f>
        <v>#REF!</v>
      </c>
    </row>
    <row r="33" spans="1:4" ht="15.6" x14ac:dyDescent="0.3">
      <c r="A33" s="76" t="e">
        <f>'Bewertung Projektideen PL2027'!#REF!</f>
        <v>#REF!</v>
      </c>
      <c r="B33" s="77" t="e">
        <f>IF(A33&gt;'Bewertung Projektideen PL2027'!#REF!,A33,'Bewertung Projektideen PL2027'!#REF!)</f>
        <v>#REF!</v>
      </c>
      <c r="C33" s="77" t="e">
        <f>IF(B33&gt;'Bewertung Projektideen PL2027'!#REF!,B33,'Bewertung Projektideen PL2027'!#REF!)</f>
        <v>#REF!</v>
      </c>
      <c r="D33" s="77" t="e">
        <f>IF(C33&gt;'Bewertung Projektideen PL2027'!#REF!,C33,'Bewertung Projektideen PL2027'!#REF!)</f>
        <v>#REF!</v>
      </c>
    </row>
    <row r="34" spans="1:4" ht="15.6" x14ac:dyDescent="0.3">
      <c r="A34" s="76" t="e">
        <f>'Bewertung Projektideen PL2027'!#REF!</f>
        <v>#REF!</v>
      </c>
      <c r="B34" s="77" t="e">
        <f>IF(A34&gt;'Bewertung Projektideen PL2027'!#REF!,A34,'Bewertung Projektideen PL2027'!#REF!)</f>
        <v>#REF!</v>
      </c>
      <c r="C34" s="77" t="e">
        <f>IF(B34&gt;'Bewertung Projektideen PL2027'!#REF!,B34,'Bewertung Projektideen PL2027'!#REF!)</f>
        <v>#REF!</v>
      </c>
      <c r="D34" s="77" t="e">
        <f>IF(C34&gt;'Bewertung Projektideen PL2027'!#REF!,C34,'Bewertung Projektideen PL2027'!#REF!)</f>
        <v>#REF!</v>
      </c>
    </row>
    <row r="35" spans="1:4" ht="15.6" x14ac:dyDescent="0.3">
      <c r="A35" s="76" t="e">
        <f>'Bewertung Projektideen PL2027'!#REF!</f>
        <v>#REF!</v>
      </c>
      <c r="B35" s="77" t="e">
        <f>IF(A35&gt;'Bewertung Projektideen PL2027'!#REF!,A35,'Bewertung Projektideen PL2027'!#REF!)</f>
        <v>#REF!</v>
      </c>
      <c r="C35" s="77" t="e">
        <f>IF(B35&gt;'Bewertung Projektideen PL2027'!#REF!,B35,'Bewertung Projektideen PL2027'!#REF!)</f>
        <v>#REF!</v>
      </c>
      <c r="D35" s="77" t="e">
        <f>IF(C35&gt;'Bewertung Projektideen PL2027'!#REF!,C35,'Bewertung Projektideen PL2027'!#REF!)</f>
        <v>#REF!</v>
      </c>
    </row>
    <row r="36" spans="1:4" ht="15.6" x14ac:dyDescent="0.3">
      <c r="A36" s="76" t="e">
        <f>'Bewertung Projektideen PL2027'!#REF!</f>
        <v>#REF!</v>
      </c>
      <c r="B36" s="77" t="e">
        <f>IF(A36&gt;'Bewertung Projektideen PL2027'!#REF!,A36,'Bewertung Projektideen PL2027'!#REF!)</f>
        <v>#REF!</v>
      </c>
      <c r="C36" s="77" t="e">
        <f>IF(B36&gt;'Bewertung Projektideen PL2027'!#REF!,B36,'Bewertung Projektideen PL2027'!#REF!)</f>
        <v>#REF!</v>
      </c>
      <c r="D36" s="77" t="e">
        <f>IF(C36&gt;'Bewertung Projektideen PL2027'!#REF!,C36,'Bewertung Projektideen PL2027'!#REF!)</f>
        <v>#REF!</v>
      </c>
    </row>
    <row r="37" spans="1:4" ht="15.6" x14ac:dyDescent="0.3">
      <c r="A37" s="76">
        <f>'Bewertung Projektideen PL2027'!AD14</f>
        <v>0</v>
      </c>
      <c r="B37" s="77">
        <f>IF(A37&gt;'Bewertung Projektideen PL2027'!AE14,A37,'Bewertung Projektideen PL2027'!AE14)</f>
        <v>0</v>
      </c>
      <c r="C37" s="77">
        <f>IF(B37&gt;'Bewertung Projektideen PL2027'!AF14,B37,'Bewertung Projektideen PL2027'!AF14)</f>
        <v>0</v>
      </c>
      <c r="D37" s="77">
        <f>IF(C37&gt;'Bewertung Projektideen PL2027'!AG14,C37,'Bewertung Projektideen PL2027'!AG14)</f>
        <v>0</v>
      </c>
    </row>
    <row r="38" spans="1:4" ht="15.6" x14ac:dyDescent="0.3">
      <c r="A38" s="76">
        <f>'Bewertung Projektideen PL2027'!AD15</f>
        <v>0</v>
      </c>
      <c r="B38" s="77">
        <f>IF(A38&gt;'Bewertung Projektideen PL2027'!AE15,A38,'Bewertung Projektideen PL2027'!AE15)</f>
        <v>0</v>
      </c>
      <c r="C38" s="77">
        <f>IF(B38&gt;'Bewertung Projektideen PL2027'!AF15,B38,'Bewertung Projektideen PL2027'!AF15)</f>
        <v>0</v>
      </c>
      <c r="D38" s="77">
        <f>IF(C38&gt;'Bewertung Projektideen PL2027'!AG15,C38,'Bewertung Projektideen PL2027'!AG15)</f>
        <v>0</v>
      </c>
    </row>
    <row r="39" spans="1:4" ht="15.6" x14ac:dyDescent="0.3">
      <c r="A39" s="76">
        <f>'Bewertung Projektideen PL2027'!AD17</f>
        <v>0</v>
      </c>
      <c r="B39" s="77">
        <f>IF(A39&gt;'Bewertung Projektideen PL2027'!AE17,A39,'Bewertung Projektideen PL2027'!AE17)</f>
        <v>0</v>
      </c>
      <c r="C39" s="77">
        <f>IF(B39&gt;'Bewertung Projektideen PL2027'!AF17,B39,'Bewertung Projektideen PL2027'!AF17)</f>
        <v>0</v>
      </c>
      <c r="D39" s="77">
        <f>IF(C39&gt;'Bewertung Projektideen PL2027'!AG17,C39,'Bewertung Projektideen PL2027'!AG17)</f>
        <v>0</v>
      </c>
    </row>
    <row r="40" spans="1:4" ht="15.6" x14ac:dyDescent="0.3">
      <c r="A40" s="76">
        <f>'Bewertung Projektideen PL2027'!AD18</f>
        <v>0</v>
      </c>
      <c r="B40" s="77">
        <f>IF(A40&gt;'Bewertung Projektideen PL2027'!AE18,A40,'Bewertung Projektideen PL2027'!AE18)</f>
        <v>0</v>
      </c>
      <c r="C40" s="77">
        <f>IF(B40&gt;'Bewertung Projektideen PL2027'!AF18,B40,'Bewertung Projektideen PL2027'!AF18)</f>
        <v>0</v>
      </c>
      <c r="D40" s="77">
        <f>IF(C40&gt;'Bewertung Projektideen PL2027'!AG18,C40,'Bewertung Projektideen PL2027'!AG18)</f>
        <v>0</v>
      </c>
    </row>
    <row r="41" spans="1:4" ht="15.6" x14ac:dyDescent="0.3">
      <c r="A41" s="76">
        <f>'Bewertung Projektideen PL2027'!AD19</f>
        <v>0</v>
      </c>
      <c r="B41" s="77">
        <f>IF(A41&gt;'Bewertung Projektideen PL2027'!AE19,A41,'Bewertung Projektideen PL2027'!AE19)</f>
        <v>0</v>
      </c>
      <c r="C41" s="77">
        <f>IF(B41&gt;'Bewertung Projektideen PL2027'!AF19,B41,'Bewertung Projektideen PL2027'!AF19)</f>
        <v>0</v>
      </c>
      <c r="D41" s="77">
        <f>IF(C41&gt;'Bewertung Projektideen PL2027'!AG19,C41,'Bewertung Projektideen PL2027'!AG19)</f>
        <v>0</v>
      </c>
    </row>
    <row r="42" spans="1:4" ht="15.6" x14ac:dyDescent="0.3">
      <c r="A42" s="76">
        <f>'Bewertung Projektideen PL2027'!AD20</f>
        <v>0</v>
      </c>
      <c r="B42" s="77">
        <f>IF(A42&gt;'Bewertung Projektideen PL2027'!AE20,A42,'Bewertung Projektideen PL2027'!AE20)</f>
        <v>0</v>
      </c>
      <c r="C42" s="77">
        <f>IF(B42&gt;'Bewertung Projektideen PL2027'!AF20,B42,'Bewertung Projektideen PL2027'!AF20)</f>
        <v>0</v>
      </c>
      <c r="D42" s="77">
        <f>IF(C42&gt;'Bewertung Projektideen PL2027'!AG20,C42,'Bewertung Projektideen PL2027'!AG20)</f>
        <v>0</v>
      </c>
    </row>
    <row r="43" spans="1:4" ht="15.6" x14ac:dyDescent="0.3">
      <c r="A43" s="76">
        <f>'Bewertung Projektideen PL2027'!AD21</f>
        <v>0</v>
      </c>
      <c r="B43" s="77">
        <f>IF(A43&gt;'Bewertung Projektideen PL2027'!AE21,A43,'Bewertung Projektideen PL2027'!AE21)</f>
        <v>0</v>
      </c>
      <c r="C43" s="77">
        <f>IF(B43&gt;'Bewertung Projektideen PL2027'!AF21,B43,'Bewertung Projektideen PL2027'!AF21)</f>
        <v>0</v>
      </c>
      <c r="D43" s="77">
        <f>IF(C43&gt;'Bewertung Projektideen PL2027'!AG21,C43,'Bewertung Projektideen PL2027'!AG21)</f>
        <v>0</v>
      </c>
    </row>
    <row r="44" spans="1:4" ht="15.6" x14ac:dyDescent="0.3">
      <c r="A44" s="76">
        <f>'Bewertung Projektideen PL2027'!AD22</f>
        <v>0</v>
      </c>
      <c r="B44" s="77">
        <f>IF(A44&gt;'Bewertung Projektideen PL2027'!AE22,A44,'Bewertung Projektideen PL2027'!AE22)</f>
        <v>0</v>
      </c>
      <c r="C44" s="77">
        <f>IF(B44&gt;'Bewertung Projektideen PL2027'!AF22,B44,'Bewertung Projektideen PL2027'!AF22)</f>
        <v>0</v>
      </c>
      <c r="D44" s="77">
        <f>IF(C44&gt;'Bewertung Projektideen PL2027'!AG22,C44,'Bewertung Projektideen PL2027'!AG22)</f>
        <v>0</v>
      </c>
    </row>
    <row r="45" spans="1:4" ht="15.6" x14ac:dyDescent="0.3">
      <c r="A45" s="76">
        <f>'Bewertung Projektideen PL2027'!AD23</f>
        <v>0</v>
      </c>
      <c r="B45" s="77">
        <f>IF(A45&gt;'Bewertung Projektideen PL2027'!AE23,A45,'Bewertung Projektideen PL2027'!AE23)</f>
        <v>0</v>
      </c>
      <c r="C45" s="77">
        <f>IF(B45&gt;'Bewertung Projektideen PL2027'!AF23,B45,'Bewertung Projektideen PL2027'!AF23)</f>
        <v>0</v>
      </c>
      <c r="D45" s="77">
        <f>IF(C45&gt;'Bewertung Projektideen PL2027'!AG23,C45,'Bewertung Projektideen PL2027'!AG23)</f>
        <v>0</v>
      </c>
    </row>
    <row r="46" spans="1:4" ht="15.6" x14ac:dyDescent="0.3">
      <c r="A46" s="76">
        <f>'Bewertung Projektideen PL2027'!AD24</f>
        <v>0</v>
      </c>
      <c r="B46" s="77">
        <f>IF(A46&gt;'Bewertung Projektideen PL2027'!AE24,A46,'Bewertung Projektideen PL2027'!AE24)</f>
        <v>0</v>
      </c>
      <c r="C46" s="77">
        <f>IF(B46&gt;'Bewertung Projektideen PL2027'!AF24,B46,'Bewertung Projektideen PL2027'!AF24)</f>
        <v>0</v>
      </c>
      <c r="D46" s="77">
        <f>IF(C46&gt;'Bewertung Projektideen PL2027'!AG24,C46,'Bewertung Projektideen PL2027'!AG24)</f>
        <v>0</v>
      </c>
    </row>
    <row r="47" spans="1:4" ht="15.6" x14ac:dyDescent="0.3">
      <c r="A47" s="76">
        <f>'Bewertung Projektideen PL2027'!AD25</f>
        <v>0</v>
      </c>
      <c r="B47" s="77">
        <f>IF(A47&gt;'Bewertung Projektideen PL2027'!AE25,A47,'Bewertung Projektideen PL2027'!AE25)</f>
        <v>0</v>
      </c>
      <c r="C47" s="77">
        <f>IF(B47&gt;'Bewertung Projektideen PL2027'!AF25,B47,'Bewertung Projektideen PL2027'!AF25)</f>
        <v>0</v>
      </c>
      <c r="D47" s="77">
        <f>IF(C47&gt;'Bewertung Projektideen PL2027'!AG25,C47,'Bewertung Projektideen PL2027'!AG25)</f>
        <v>0</v>
      </c>
    </row>
    <row r="48" spans="1:4" ht="15.6" x14ac:dyDescent="0.3">
      <c r="A48" s="76">
        <f>'Bewertung Projektideen PL2027'!AD26</f>
        <v>0</v>
      </c>
      <c r="B48" s="77">
        <f>IF(A48&gt;'Bewertung Projektideen PL2027'!AE26,A48,'Bewertung Projektideen PL2027'!AE26)</f>
        <v>0</v>
      </c>
      <c r="C48" s="77">
        <f>IF(B48&gt;'Bewertung Projektideen PL2027'!AF26,B48,'Bewertung Projektideen PL2027'!AF26)</f>
        <v>0</v>
      </c>
      <c r="D48" s="77">
        <f>IF(C48&gt;'Bewertung Projektideen PL2027'!AG26,C48,'Bewertung Projektideen PL2027'!AG26)</f>
        <v>0</v>
      </c>
    </row>
    <row r="49" spans="1:4" ht="15.6" x14ac:dyDescent="0.3">
      <c r="A49" s="76">
        <f>'Bewertung Projektideen PL2027'!AD27</f>
        <v>0</v>
      </c>
      <c r="B49" s="77">
        <f>IF(A49&gt;'Bewertung Projektideen PL2027'!AE27,A49,'Bewertung Projektideen PL2027'!AE27)</f>
        <v>0</v>
      </c>
      <c r="C49" s="77">
        <f>IF(B49&gt;'Bewertung Projektideen PL2027'!AF27,B49,'Bewertung Projektideen PL2027'!AF27)</f>
        <v>0</v>
      </c>
      <c r="D49" s="77">
        <f>IF(C49&gt;'Bewertung Projektideen PL2027'!AG27,C49,'Bewertung Projektideen PL2027'!AG27)</f>
        <v>0</v>
      </c>
    </row>
    <row r="50" spans="1:4" ht="15.6" x14ac:dyDescent="0.3">
      <c r="A50" s="76">
        <f>'Bewertung Projektideen PL2027'!AD28</f>
        <v>0</v>
      </c>
      <c r="B50" s="77">
        <f>IF(A50&gt;'Bewertung Projektideen PL2027'!AE28,A50,'Bewertung Projektideen PL2027'!AE28)</f>
        <v>0</v>
      </c>
      <c r="C50" s="77">
        <f>IF(B50&gt;'Bewertung Projektideen PL2027'!AF28,B50,'Bewertung Projektideen PL2027'!AF28)</f>
        <v>0</v>
      </c>
      <c r="D50" s="77">
        <f>IF(C50&gt;'Bewertung Projektideen PL2027'!AG28,C50,'Bewertung Projektideen PL2027'!AG28)</f>
        <v>0</v>
      </c>
    </row>
    <row r="51" spans="1:4" ht="15.6" x14ac:dyDescent="0.3">
      <c r="A51" s="76">
        <f>'Bewertung Projektideen PL2027'!AD29</f>
        <v>0</v>
      </c>
      <c r="B51" s="77">
        <f>IF(A51&gt;'Bewertung Projektideen PL2027'!AE29,A51,'Bewertung Projektideen PL2027'!AE29)</f>
        <v>0</v>
      </c>
      <c r="C51" s="77">
        <f>IF(B51&gt;'Bewertung Projektideen PL2027'!AF29,B51,'Bewertung Projektideen PL2027'!AF29)</f>
        <v>0</v>
      </c>
      <c r="D51" s="77">
        <f>IF(C51&gt;'Bewertung Projektideen PL2027'!AG29,C51,'Bewertung Projektideen PL2027'!AG29)</f>
        <v>0</v>
      </c>
    </row>
    <row r="52" spans="1:4" ht="15.6" x14ac:dyDescent="0.3">
      <c r="A52" s="76">
        <f>'Bewertung Projektideen PL2027'!AD30</f>
        <v>0</v>
      </c>
      <c r="B52" s="77">
        <f>IF(A52&gt;'Bewertung Projektideen PL2027'!AE30,A52,'Bewertung Projektideen PL2027'!AE30)</f>
        <v>0</v>
      </c>
      <c r="C52" s="77">
        <f>IF(B52&gt;'Bewertung Projektideen PL2027'!AF30,B52,'Bewertung Projektideen PL2027'!AF30)</f>
        <v>0</v>
      </c>
      <c r="D52" s="77">
        <f>IF(C52&gt;'Bewertung Projektideen PL2027'!AG30,C52,'Bewertung Projektideen PL2027'!AG30)</f>
        <v>0</v>
      </c>
    </row>
    <row r="53" spans="1:4" ht="15.6" x14ac:dyDescent="0.3">
      <c r="A53" s="76">
        <f>'Bewertung Projektideen PL2027'!AD31</f>
        <v>0</v>
      </c>
      <c r="B53" s="77">
        <f>IF(A53&gt;'Bewertung Projektideen PL2027'!AE31,A53,'Bewertung Projektideen PL2027'!AE31)</f>
        <v>0</v>
      </c>
      <c r="C53" s="77">
        <f>IF(B53&gt;'Bewertung Projektideen PL2027'!AF31,B53,'Bewertung Projektideen PL2027'!AF31)</f>
        <v>0</v>
      </c>
      <c r="D53" s="77">
        <f>IF(C53&gt;'Bewertung Projektideen PL2027'!AG31,C53,'Bewertung Projektideen PL2027'!AG31)</f>
        <v>0</v>
      </c>
    </row>
    <row r="54" spans="1:4" ht="15.6" x14ac:dyDescent="0.3">
      <c r="A54" s="76">
        <f>'Bewertung Projektideen PL2027'!AD32</f>
        <v>0</v>
      </c>
      <c r="B54" s="77">
        <f>IF(A54&gt;'Bewertung Projektideen PL2027'!AE32,A54,'Bewertung Projektideen PL2027'!AE32)</f>
        <v>0</v>
      </c>
      <c r="C54" s="77">
        <f>IF(B54&gt;'Bewertung Projektideen PL2027'!AF32,B54,'Bewertung Projektideen PL2027'!AF32)</f>
        <v>0</v>
      </c>
      <c r="D54" s="77">
        <f>IF(C54&gt;'Bewertung Projektideen PL2027'!AG32,C54,'Bewertung Projektideen PL2027'!AG32)</f>
        <v>0</v>
      </c>
    </row>
    <row r="55" spans="1:4" ht="15.6" x14ac:dyDescent="0.3">
      <c r="A55" s="76">
        <f>'Bewertung Projektideen PL2027'!AD33</f>
        <v>0</v>
      </c>
      <c r="B55" s="77">
        <f>IF(A55&gt;'Bewertung Projektideen PL2027'!AE33,A55,'Bewertung Projektideen PL2027'!AE33)</f>
        <v>0</v>
      </c>
      <c r="C55" s="77">
        <f>IF(B55&gt;'Bewertung Projektideen PL2027'!AF33,B55,'Bewertung Projektideen PL2027'!AF33)</f>
        <v>0</v>
      </c>
      <c r="D55" s="77">
        <f>IF(C55&gt;'Bewertung Projektideen PL2027'!AG33,C55,'Bewertung Projektideen PL2027'!AG33)</f>
        <v>0</v>
      </c>
    </row>
    <row r="56" spans="1:4" ht="15.6" x14ac:dyDescent="0.3">
      <c r="A56" s="76">
        <f>'Bewertung Projektideen PL2027'!AD34</f>
        <v>0</v>
      </c>
      <c r="B56" s="77">
        <f>IF(A56&gt;'Bewertung Projektideen PL2027'!AE34,A56,'Bewertung Projektideen PL2027'!AE34)</f>
        <v>0</v>
      </c>
      <c r="C56" s="77">
        <f>IF(B56&gt;'Bewertung Projektideen PL2027'!AF34,B56,'Bewertung Projektideen PL2027'!AF34)</f>
        <v>0</v>
      </c>
      <c r="D56" s="77">
        <f>IF(C56&gt;'Bewertung Projektideen PL2027'!AG34,C56,'Bewertung Projektideen PL2027'!AG34)</f>
        <v>0</v>
      </c>
    </row>
    <row r="57" spans="1:4" ht="15.6" x14ac:dyDescent="0.3">
      <c r="A57" s="76">
        <f>'Bewertung Projektideen PL2027'!AD35</f>
        <v>0</v>
      </c>
      <c r="B57" s="77">
        <f>IF(A57&gt;'Bewertung Projektideen PL2027'!AE35,A57,'Bewertung Projektideen PL2027'!AE35)</f>
        <v>0</v>
      </c>
      <c r="C57" s="77">
        <f>IF(B57&gt;'Bewertung Projektideen PL2027'!AF35,B57,'Bewertung Projektideen PL2027'!AF35)</f>
        <v>0</v>
      </c>
      <c r="D57" s="77">
        <f>IF(C57&gt;'Bewertung Projektideen PL2027'!AG35,C57,'Bewertung Projektideen PL2027'!AG35)</f>
        <v>0</v>
      </c>
    </row>
    <row r="58" spans="1:4" ht="15.6" x14ac:dyDescent="0.3">
      <c r="A58" s="76">
        <f>'Bewertung Projektideen PL2027'!AD36</f>
        <v>0</v>
      </c>
      <c r="B58" s="77">
        <f>IF(A58&gt;'Bewertung Projektideen PL2027'!AE36,A58,'Bewertung Projektideen PL2027'!AE36)</f>
        <v>0</v>
      </c>
      <c r="C58" s="77">
        <f>IF(B58&gt;'Bewertung Projektideen PL2027'!AF36,B58,'Bewertung Projektideen PL2027'!AF36)</f>
        <v>0</v>
      </c>
      <c r="D58" s="77">
        <f>IF(C58&gt;'Bewertung Projektideen PL2027'!AG36,C58,'Bewertung Projektideen PL2027'!AG36)</f>
        <v>0</v>
      </c>
    </row>
    <row r="59" spans="1:4" ht="15.6" x14ac:dyDescent="0.3">
      <c r="A59" s="76">
        <f>'Bewertung Projektideen PL2027'!AD37</f>
        <v>0</v>
      </c>
      <c r="B59" s="77">
        <f>IF(A59&gt;'Bewertung Projektideen PL2027'!AE37,A59,'Bewertung Projektideen PL2027'!AE37)</f>
        <v>0</v>
      </c>
      <c r="C59" s="77">
        <f>IF(B59&gt;'Bewertung Projektideen PL2027'!AF37,B59,'Bewertung Projektideen PL2027'!AF37)</f>
        <v>0</v>
      </c>
      <c r="D59" s="77">
        <f>IF(C59&gt;'Bewertung Projektideen PL2027'!AG37,C59,'Bewertung Projektideen PL2027'!AG37)</f>
        <v>0</v>
      </c>
    </row>
    <row r="60" spans="1:4" ht="15.6" x14ac:dyDescent="0.3">
      <c r="A60" s="76">
        <f>'Bewertung Projektideen PL2027'!AD38</f>
        <v>0</v>
      </c>
      <c r="B60" s="77">
        <f>IF(A60&gt;'Bewertung Projektideen PL2027'!AE38,A60,'Bewertung Projektideen PL2027'!AE38)</f>
        <v>0</v>
      </c>
      <c r="C60" s="77">
        <f>IF(B60&gt;'Bewertung Projektideen PL2027'!AF38,B60,'Bewertung Projektideen PL2027'!AF38)</f>
        <v>0</v>
      </c>
      <c r="D60" s="77">
        <f>IF(C60&gt;'Bewertung Projektideen PL2027'!AG38,C60,'Bewertung Projektideen PL2027'!AG38)</f>
        <v>0</v>
      </c>
    </row>
    <row r="61" spans="1:4" ht="15.6" x14ac:dyDescent="0.3">
      <c r="A61" s="76">
        <f>'Bewertung Projektideen PL2027'!AD39</f>
        <v>0</v>
      </c>
      <c r="B61" s="77">
        <f>IF(A61&gt;'Bewertung Projektideen PL2027'!AE39,A61,'Bewertung Projektideen PL2027'!AE39)</f>
        <v>0</v>
      </c>
      <c r="C61" s="77">
        <f>IF(B61&gt;'Bewertung Projektideen PL2027'!AF39,B61,'Bewertung Projektideen PL2027'!AF39)</f>
        <v>0</v>
      </c>
      <c r="D61" s="77">
        <f>IF(C61&gt;'Bewertung Projektideen PL2027'!AG39,C61,'Bewertung Projektideen PL2027'!AG39)</f>
        <v>0</v>
      </c>
    </row>
    <row r="62" spans="1:4" ht="15.6" x14ac:dyDescent="0.3">
      <c r="A62" s="76">
        <f>'Bewertung Projektideen PL2027'!AD40</f>
        <v>0</v>
      </c>
      <c r="B62" s="77">
        <f>IF(A62&gt;'Bewertung Projektideen PL2027'!AE40,A62,'Bewertung Projektideen PL2027'!AE40)</f>
        <v>0</v>
      </c>
      <c r="C62" s="77">
        <f>IF(B62&gt;'Bewertung Projektideen PL2027'!AF40,B62,'Bewertung Projektideen PL2027'!AF40)</f>
        <v>0</v>
      </c>
      <c r="D62" s="77">
        <f>IF(C62&gt;'Bewertung Projektideen PL2027'!AG40,C62,'Bewertung Projektideen PL2027'!AG40)</f>
        <v>0</v>
      </c>
    </row>
    <row r="63" spans="1:4" ht="15.6" x14ac:dyDescent="0.3">
      <c r="A63" s="76">
        <f>'Bewertung Projektideen PL2027'!AD41</f>
        <v>0</v>
      </c>
      <c r="B63" s="77">
        <f>IF(A63&gt;'Bewertung Projektideen PL2027'!AE41,A63,'Bewertung Projektideen PL2027'!AE41)</f>
        <v>0</v>
      </c>
      <c r="C63" s="77">
        <f>IF(B63&gt;'Bewertung Projektideen PL2027'!AF41,B63,'Bewertung Projektideen PL2027'!AF41)</f>
        <v>0</v>
      </c>
      <c r="D63" s="77">
        <f>IF(C63&gt;'Bewertung Projektideen PL2027'!AG41,C63,'Bewertung Projektideen PL2027'!AG41)</f>
        <v>0</v>
      </c>
    </row>
    <row r="64" spans="1:4" ht="15.6" x14ac:dyDescent="0.3">
      <c r="A64" s="76">
        <f>'Bewertung Projektideen PL2027'!AD42</f>
        <v>0</v>
      </c>
      <c r="B64" s="77">
        <f>IF(A64&gt;'Bewertung Projektideen PL2027'!AE42,A64,'Bewertung Projektideen PL2027'!AE42)</f>
        <v>0</v>
      </c>
      <c r="C64" s="77">
        <f>IF(B64&gt;'Bewertung Projektideen PL2027'!AF42,B64,'Bewertung Projektideen PL2027'!AF42)</f>
        <v>0</v>
      </c>
      <c r="D64" s="77">
        <f>IF(C64&gt;'Bewertung Projektideen PL2027'!AG42,C64,'Bewertung Projektideen PL2027'!AG42)</f>
        <v>0</v>
      </c>
    </row>
    <row r="65" spans="1:4" ht="15.6" x14ac:dyDescent="0.3">
      <c r="A65" s="76">
        <f>'Bewertung Projektideen PL2027'!AD43</f>
        <v>0</v>
      </c>
      <c r="B65" s="77">
        <f>IF(A65&gt;'Bewertung Projektideen PL2027'!AE43,A65,'Bewertung Projektideen PL2027'!AE43)</f>
        <v>0</v>
      </c>
      <c r="C65" s="77">
        <f>IF(B65&gt;'Bewertung Projektideen PL2027'!AF43,B65,'Bewertung Projektideen PL2027'!AF43)</f>
        <v>0</v>
      </c>
      <c r="D65" s="77">
        <f>IF(C65&gt;'Bewertung Projektideen PL2027'!AG43,C65,'Bewertung Projektideen PL2027'!AG43)</f>
        <v>0</v>
      </c>
    </row>
    <row r="66" spans="1:4" ht="15.6" x14ac:dyDescent="0.3">
      <c r="A66" s="76">
        <f>'Bewertung Projektideen PL2027'!AD44</f>
        <v>0</v>
      </c>
      <c r="B66" s="77">
        <f>IF(A66&gt;'Bewertung Projektideen PL2027'!AE44,A66,'Bewertung Projektideen PL2027'!AE44)</f>
        <v>0</v>
      </c>
      <c r="C66" s="77">
        <f>IF(B66&gt;'Bewertung Projektideen PL2027'!AF44,B66,'Bewertung Projektideen PL2027'!AF44)</f>
        <v>0</v>
      </c>
      <c r="D66" s="77">
        <f>IF(C66&gt;'Bewertung Projektideen PL2027'!AG44,C66,'Bewertung Projektideen PL2027'!AG44)</f>
        <v>0</v>
      </c>
    </row>
    <row r="67" spans="1:4" ht="15.6" x14ac:dyDescent="0.3">
      <c r="A67" s="76">
        <f>'Bewertung Projektideen PL2027'!AD45</f>
        <v>0</v>
      </c>
      <c r="B67" s="77">
        <f>IF(A67&gt;'Bewertung Projektideen PL2027'!AE45,A67,'Bewertung Projektideen PL2027'!AE45)</f>
        <v>0</v>
      </c>
      <c r="C67" s="77">
        <f>IF(B67&gt;'Bewertung Projektideen PL2027'!AF45,B67,'Bewertung Projektideen PL2027'!AF45)</f>
        <v>0</v>
      </c>
      <c r="D67" s="77">
        <f>IF(C67&gt;'Bewertung Projektideen PL2027'!AG45,C67,'Bewertung Projektideen PL2027'!AG45)</f>
        <v>0</v>
      </c>
    </row>
    <row r="68" spans="1:4" ht="15.6" x14ac:dyDescent="0.3">
      <c r="A68" s="76">
        <f>'Bewertung Projektideen PL2027'!AD46</f>
        <v>0</v>
      </c>
      <c r="B68" s="77">
        <f>IF(A68&gt;'Bewertung Projektideen PL2027'!AE46,A68,'Bewertung Projektideen PL2027'!AE46)</f>
        <v>0</v>
      </c>
      <c r="C68" s="77">
        <f>IF(B68&gt;'Bewertung Projektideen PL2027'!AF46,B68,'Bewertung Projektideen PL2027'!AF46)</f>
        <v>0</v>
      </c>
      <c r="D68" s="77">
        <f>IF(C68&gt;'Bewertung Projektideen PL2027'!AG46,C68,'Bewertung Projektideen PL2027'!AG46)</f>
        <v>0</v>
      </c>
    </row>
    <row r="69" spans="1:4" ht="15.6" x14ac:dyDescent="0.3">
      <c r="A69" s="76">
        <f>'Bewertung Projektideen PL2027'!AD47</f>
        <v>0</v>
      </c>
      <c r="B69" s="77">
        <f>IF(A69&gt;'Bewertung Projektideen PL2027'!AE47,A69,'Bewertung Projektideen PL2027'!AE47)</f>
        <v>0</v>
      </c>
      <c r="C69" s="77">
        <f>IF(B69&gt;'Bewertung Projektideen PL2027'!AF47,B69,'Bewertung Projektideen PL2027'!AF47)</f>
        <v>0</v>
      </c>
      <c r="D69" s="77">
        <f>IF(C69&gt;'Bewertung Projektideen PL2027'!AG47,C69,'Bewertung Projektideen PL2027'!AG47)</f>
        <v>0</v>
      </c>
    </row>
    <row r="70" spans="1:4" ht="15.6" x14ac:dyDescent="0.3">
      <c r="A70" s="76">
        <f>'Bewertung Projektideen PL2027'!AD48</f>
        <v>0</v>
      </c>
      <c r="B70" s="77">
        <f>IF(A70&gt;'Bewertung Projektideen PL2027'!AE48,A70,'Bewertung Projektideen PL2027'!AE48)</f>
        <v>0</v>
      </c>
      <c r="C70" s="77">
        <f>IF(B70&gt;'Bewertung Projektideen PL2027'!AF48,B70,'Bewertung Projektideen PL2027'!AF48)</f>
        <v>0</v>
      </c>
      <c r="D70" s="77">
        <f>IF(C70&gt;'Bewertung Projektideen PL2027'!AG48,C70,'Bewertung Projektideen PL2027'!AG48)</f>
        <v>0</v>
      </c>
    </row>
    <row r="71" spans="1:4" ht="15.6" x14ac:dyDescent="0.3">
      <c r="A71" s="76">
        <f>'Bewertung Projektideen PL2027'!AD49</f>
        <v>0</v>
      </c>
      <c r="B71" s="77">
        <f>IF(A71&gt;'Bewertung Projektideen PL2027'!AE49,A71,'Bewertung Projektideen PL2027'!AE49)</f>
        <v>0</v>
      </c>
      <c r="C71" s="77">
        <f>IF(B71&gt;'Bewertung Projektideen PL2027'!AF49,B71,'Bewertung Projektideen PL2027'!AF49)</f>
        <v>0</v>
      </c>
      <c r="D71" s="77">
        <f>IF(C71&gt;'Bewertung Projektideen PL2027'!AG49,C71,'Bewertung Projektideen PL2027'!AG49)</f>
        <v>0</v>
      </c>
    </row>
    <row r="72" spans="1:4" ht="15.6" x14ac:dyDescent="0.3">
      <c r="A72" s="76">
        <f>'Bewertung Projektideen PL2027'!AD50</f>
        <v>0</v>
      </c>
      <c r="B72" s="77">
        <f>IF(A72&gt;'Bewertung Projektideen PL2027'!AE50,A72,'Bewertung Projektideen PL2027'!AE50)</f>
        <v>0</v>
      </c>
      <c r="C72" s="77">
        <f>IF(B72&gt;'Bewertung Projektideen PL2027'!AF50,B72,'Bewertung Projektideen PL2027'!AF50)</f>
        <v>0</v>
      </c>
      <c r="D72" s="77">
        <f>IF(C72&gt;'Bewertung Projektideen PL2027'!AG50,C72,'Bewertung Projektideen PL2027'!AG50)</f>
        <v>0</v>
      </c>
    </row>
    <row r="73" spans="1:4" ht="15.6" x14ac:dyDescent="0.3">
      <c r="A73" s="76">
        <f>'Bewertung Projektideen PL2027'!AD51</f>
        <v>0</v>
      </c>
      <c r="B73" s="77">
        <f>IF(A73&gt;'Bewertung Projektideen PL2027'!AE51,A73,'Bewertung Projektideen PL2027'!AE51)</f>
        <v>0</v>
      </c>
      <c r="C73" s="77">
        <f>IF(B73&gt;'Bewertung Projektideen PL2027'!AF51,B73,'Bewertung Projektideen PL2027'!AF51)</f>
        <v>0</v>
      </c>
      <c r="D73" s="77">
        <f>IF(C73&gt;'Bewertung Projektideen PL2027'!AG51,C73,'Bewertung Projektideen PL2027'!AG51)</f>
        <v>0</v>
      </c>
    </row>
    <row r="74" spans="1:4" ht="15.6" x14ac:dyDescent="0.3">
      <c r="A74" s="76">
        <f>'Bewertung Projektideen PL2027'!AD52</f>
        <v>0</v>
      </c>
      <c r="B74" s="77">
        <f>IF(A74&gt;'Bewertung Projektideen PL2027'!AE52,A74,'Bewertung Projektideen PL2027'!AE52)</f>
        <v>0</v>
      </c>
      <c r="C74" s="77">
        <f>IF(B74&gt;'Bewertung Projektideen PL2027'!AF52,B74,'Bewertung Projektideen PL2027'!AF52)</f>
        <v>0</v>
      </c>
      <c r="D74" s="77">
        <f>IF(C74&gt;'Bewertung Projektideen PL2027'!AG52,C74,'Bewertung Projektideen PL2027'!AG52)</f>
        <v>0</v>
      </c>
    </row>
    <row r="75" spans="1:4" ht="15.6" x14ac:dyDescent="0.3">
      <c r="A75" s="76">
        <f>'Bewertung Projektideen PL2027'!AD53</f>
        <v>0</v>
      </c>
      <c r="B75" s="77">
        <f>IF(A75&gt;'Bewertung Projektideen PL2027'!AE53,A75,'Bewertung Projektideen PL2027'!AE53)</f>
        <v>0</v>
      </c>
      <c r="C75" s="77">
        <f>IF(B75&gt;'Bewertung Projektideen PL2027'!AF53,B75,'Bewertung Projektideen PL2027'!AF53)</f>
        <v>0</v>
      </c>
      <c r="D75" s="77">
        <f>IF(C75&gt;'Bewertung Projektideen PL2027'!AG53,C75,'Bewertung Projektideen PL2027'!AG53)</f>
        <v>0</v>
      </c>
    </row>
    <row r="76" spans="1:4" ht="15.6" x14ac:dyDescent="0.3">
      <c r="A76" s="76">
        <f>'Bewertung Projektideen PL2027'!AD54</f>
        <v>0</v>
      </c>
      <c r="B76" s="77">
        <f>IF(A76&gt;'Bewertung Projektideen PL2027'!AE54,A76,'Bewertung Projektideen PL2027'!AE54)</f>
        <v>0</v>
      </c>
      <c r="C76" s="77">
        <f>IF(B76&gt;'Bewertung Projektideen PL2027'!AF54,B76,'Bewertung Projektideen PL2027'!AF54)</f>
        <v>0</v>
      </c>
      <c r="D76" s="77">
        <f>IF(C76&gt;'Bewertung Projektideen PL2027'!AG54,C76,'Bewertung Projektideen PL2027'!AG54)</f>
        <v>0</v>
      </c>
    </row>
    <row r="77" spans="1:4" ht="15.6" x14ac:dyDescent="0.3">
      <c r="A77" s="76">
        <f>'Bewertung Projektideen PL2027'!AD55</f>
        <v>0</v>
      </c>
      <c r="B77" s="77">
        <f>IF(A77&gt;'Bewertung Projektideen PL2027'!AE55,A77,'Bewertung Projektideen PL2027'!AE55)</f>
        <v>0</v>
      </c>
      <c r="C77" s="77">
        <f>IF(B77&gt;'Bewertung Projektideen PL2027'!AF55,B77,'Bewertung Projektideen PL2027'!AF55)</f>
        <v>0</v>
      </c>
      <c r="D77" s="77">
        <f>IF(C77&gt;'Bewertung Projektideen PL2027'!AG55,C77,'Bewertung Projektideen PL2027'!AG55)</f>
        <v>0</v>
      </c>
    </row>
    <row r="78" spans="1:4" ht="15.6" x14ac:dyDescent="0.3">
      <c r="A78" s="76">
        <f>'Bewertung Projektideen PL2027'!AD56</f>
        <v>0</v>
      </c>
      <c r="B78" s="77">
        <f>IF(A78&gt;'Bewertung Projektideen PL2027'!AE56,A78,'Bewertung Projektideen PL2027'!AE56)</f>
        <v>0</v>
      </c>
      <c r="C78" s="77">
        <f>IF(B78&gt;'Bewertung Projektideen PL2027'!AF56,B78,'Bewertung Projektideen PL2027'!AF56)</f>
        <v>0</v>
      </c>
      <c r="D78" s="77">
        <f>IF(C78&gt;'Bewertung Projektideen PL2027'!AG56,C78,'Bewertung Projektideen PL2027'!AG56)</f>
        <v>0</v>
      </c>
    </row>
    <row r="79" spans="1:4" ht="15.6" x14ac:dyDescent="0.3">
      <c r="A79" s="76">
        <f>'Bewertung Projektideen PL2027'!AD57</f>
        <v>0</v>
      </c>
      <c r="B79" s="77">
        <f>IF(A79&gt;'Bewertung Projektideen PL2027'!AE57,A79,'Bewertung Projektideen PL2027'!AE57)</f>
        <v>0</v>
      </c>
      <c r="C79" s="77">
        <f>IF(B79&gt;'Bewertung Projektideen PL2027'!AF57,B79,'Bewertung Projektideen PL2027'!AF57)</f>
        <v>0</v>
      </c>
      <c r="D79" s="77">
        <f>IF(C79&gt;'Bewertung Projektideen PL2027'!AG57,C79,'Bewertung Projektideen PL2027'!AG57)</f>
        <v>0</v>
      </c>
    </row>
    <row r="80" spans="1:4" ht="15.6" x14ac:dyDescent="0.3">
      <c r="A80" s="76">
        <f>'Bewertung Projektideen PL2027'!AD58</f>
        <v>0</v>
      </c>
      <c r="B80" s="77">
        <f>IF(A80&gt;'Bewertung Projektideen PL2027'!AE58,A80,'Bewertung Projektideen PL2027'!AE58)</f>
        <v>0</v>
      </c>
      <c r="C80" s="77">
        <f>IF(B80&gt;'Bewertung Projektideen PL2027'!AF58,B80,'Bewertung Projektideen PL2027'!AF58)</f>
        <v>0</v>
      </c>
      <c r="D80" s="77">
        <f>IF(C80&gt;'Bewertung Projektideen PL2027'!AG58,C80,'Bewertung Projektideen PL2027'!AG58)</f>
        <v>0</v>
      </c>
    </row>
    <row r="81" spans="1:4" ht="15.6" x14ac:dyDescent="0.3">
      <c r="A81" s="76">
        <f>'Bewertung Projektideen PL2027'!AD59</f>
        <v>0</v>
      </c>
      <c r="B81" s="77">
        <f>IF(A81&gt;'Bewertung Projektideen PL2027'!AE59,A81,'Bewertung Projektideen PL2027'!AE59)</f>
        <v>0</v>
      </c>
      <c r="C81" s="77">
        <f>IF(B81&gt;'Bewertung Projektideen PL2027'!AF59,B81,'Bewertung Projektideen PL2027'!AF59)</f>
        <v>0</v>
      </c>
      <c r="D81" s="77">
        <f>IF(C81&gt;'Bewertung Projektideen PL2027'!AG59,C81,'Bewertung Projektideen PL2027'!AG59)</f>
        <v>0</v>
      </c>
    </row>
    <row r="82" spans="1:4" ht="15.6" x14ac:dyDescent="0.3">
      <c r="A82" s="76">
        <f>'Bewertung Projektideen PL2027'!AD60</f>
        <v>0</v>
      </c>
      <c r="B82" s="77">
        <f>IF(A82&gt;'Bewertung Projektideen PL2027'!AE60,A82,'Bewertung Projektideen PL2027'!AE60)</f>
        <v>0</v>
      </c>
      <c r="C82" s="77">
        <f>IF(B82&gt;'Bewertung Projektideen PL2027'!AF60,B82,'Bewertung Projektideen PL2027'!AF60)</f>
        <v>0</v>
      </c>
      <c r="D82" s="77">
        <f>IF(C82&gt;'Bewertung Projektideen PL2027'!AG60,C82,'Bewertung Projektideen PL2027'!AG60)</f>
        <v>0</v>
      </c>
    </row>
    <row r="83" spans="1:4" ht="15.6" x14ac:dyDescent="0.3">
      <c r="A83" s="76">
        <f>'Bewertung Projektideen PL2027'!AD61</f>
        <v>0</v>
      </c>
      <c r="B83" s="77">
        <f>IF(A83&gt;'Bewertung Projektideen PL2027'!AE61,A83,'Bewertung Projektideen PL2027'!AE61)</f>
        <v>0</v>
      </c>
      <c r="C83" s="77">
        <f>IF(B83&gt;'Bewertung Projektideen PL2027'!AF61,B83,'Bewertung Projektideen PL2027'!AF61)</f>
        <v>0</v>
      </c>
      <c r="D83" s="77">
        <f>IF(C83&gt;'Bewertung Projektideen PL2027'!AG61,C83,'Bewertung Projektideen PL2027'!AG61)</f>
        <v>0</v>
      </c>
    </row>
    <row r="84" spans="1:4" ht="15.6" x14ac:dyDescent="0.3">
      <c r="A84" s="76">
        <f>'Bewertung Projektideen PL2027'!AD62</f>
        <v>0</v>
      </c>
      <c r="B84" s="77">
        <f>IF(A84&gt;'Bewertung Projektideen PL2027'!AE62,A84,'Bewertung Projektideen PL2027'!AE62)</f>
        <v>0</v>
      </c>
      <c r="C84" s="77">
        <f>IF(B84&gt;'Bewertung Projektideen PL2027'!AF62,B84,'Bewertung Projektideen PL2027'!AF62)</f>
        <v>0</v>
      </c>
      <c r="D84" s="77">
        <f>IF(C84&gt;'Bewertung Projektideen PL2027'!AG62,C84,'Bewertung Projektideen PL2027'!AG62)</f>
        <v>0</v>
      </c>
    </row>
    <row r="85" spans="1:4" ht="15.6" x14ac:dyDescent="0.3">
      <c r="A85" s="76">
        <f>'Bewertung Projektideen PL2027'!AD63</f>
        <v>0</v>
      </c>
      <c r="B85" s="77">
        <f>IF(A85&gt;'Bewertung Projektideen PL2027'!AE63,A85,'Bewertung Projektideen PL2027'!AE63)</f>
        <v>0</v>
      </c>
      <c r="C85" s="77">
        <f>IF(B85&gt;'Bewertung Projektideen PL2027'!AF63,B85,'Bewertung Projektideen PL2027'!AF63)</f>
        <v>0</v>
      </c>
      <c r="D85" s="77">
        <f>IF(C85&gt;'Bewertung Projektideen PL2027'!AG63,C85,'Bewertung Projektideen PL2027'!AG63)</f>
        <v>0</v>
      </c>
    </row>
    <row r="86" spans="1:4" ht="15.6" x14ac:dyDescent="0.3">
      <c r="A86" s="76">
        <f>'Bewertung Projektideen PL2027'!AD64</f>
        <v>0</v>
      </c>
      <c r="B86" s="77">
        <f>IF(A86&gt;'Bewertung Projektideen PL2027'!AE64,A86,'Bewertung Projektideen PL2027'!AE64)</f>
        <v>0</v>
      </c>
      <c r="C86" s="77">
        <f>IF(B86&gt;'Bewertung Projektideen PL2027'!AF64,B86,'Bewertung Projektideen PL2027'!AF64)</f>
        <v>0</v>
      </c>
      <c r="D86" s="77">
        <f>IF(C86&gt;'Bewertung Projektideen PL2027'!AG64,C86,'Bewertung Projektideen PL2027'!AG64)</f>
        <v>0</v>
      </c>
    </row>
    <row r="87" spans="1:4" ht="15.6" x14ac:dyDescent="0.3">
      <c r="A87" s="76">
        <f>'Bewertung Projektideen PL2027'!AD65</f>
        <v>0</v>
      </c>
      <c r="B87" s="77">
        <f>IF(A87&gt;'Bewertung Projektideen PL2027'!AE65,A87,'Bewertung Projektideen PL2027'!AE65)</f>
        <v>0</v>
      </c>
      <c r="C87" s="77">
        <f>IF(B87&gt;'Bewertung Projektideen PL2027'!AF65,B87,'Bewertung Projektideen PL2027'!AF65)</f>
        <v>0</v>
      </c>
      <c r="D87" s="77">
        <f>IF(C87&gt;'Bewertung Projektideen PL2027'!AG65,C87,'Bewertung Projektideen PL2027'!AG65)</f>
        <v>0</v>
      </c>
    </row>
    <row r="88" spans="1:4" ht="15.6" x14ac:dyDescent="0.3">
      <c r="A88" s="76">
        <f>'Bewertung Projektideen PL2027'!AD66</f>
        <v>0</v>
      </c>
      <c r="B88" s="77">
        <f>IF(A88&gt;'Bewertung Projektideen PL2027'!AE66,A88,'Bewertung Projektideen PL2027'!AE66)</f>
        <v>0</v>
      </c>
      <c r="C88" s="77">
        <f>IF(B88&gt;'Bewertung Projektideen PL2027'!AF66,B88,'Bewertung Projektideen PL2027'!AF66)</f>
        <v>0</v>
      </c>
      <c r="D88" s="77">
        <f>IF(C88&gt;'Bewertung Projektideen PL2027'!AG66,C88,'Bewertung Projektideen PL2027'!AG66)</f>
        <v>0</v>
      </c>
    </row>
    <row r="89" spans="1:4" ht="15.6" x14ac:dyDescent="0.3">
      <c r="A89" s="76">
        <f>'Bewertung Projektideen PL2027'!AD67</f>
        <v>0</v>
      </c>
      <c r="B89" s="77">
        <f>IF(A89&gt;'Bewertung Projektideen PL2027'!AE67,A89,'Bewertung Projektideen PL2027'!AE67)</f>
        <v>0</v>
      </c>
      <c r="C89" s="77">
        <f>IF(B89&gt;'Bewertung Projektideen PL2027'!AF67,B89,'Bewertung Projektideen PL2027'!AF67)</f>
        <v>0</v>
      </c>
      <c r="D89" s="77">
        <f>IF(C89&gt;'Bewertung Projektideen PL2027'!AG67,C89,'Bewertung Projektideen PL2027'!AG67)</f>
        <v>0</v>
      </c>
    </row>
    <row r="90" spans="1:4" ht="15.6" x14ac:dyDescent="0.3">
      <c r="A90" s="76">
        <f>'Bewertung Projektideen PL2027'!AD68</f>
        <v>0</v>
      </c>
      <c r="B90" s="77">
        <f>IF(A90&gt;'Bewertung Projektideen PL2027'!AE68,A90,'Bewertung Projektideen PL2027'!AE68)</f>
        <v>0</v>
      </c>
      <c r="C90" s="77">
        <f>IF(B90&gt;'Bewertung Projektideen PL2027'!AF68,B90,'Bewertung Projektideen PL2027'!AF68)</f>
        <v>0</v>
      </c>
      <c r="D90" s="77">
        <f>IF(C90&gt;'Bewertung Projektideen PL2027'!AG68,C90,'Bewertung Projektideen PL2027'!AG68)</f>
        <v>0</v>
      </c>
    </row>
    <row r="91" spans="1:4" ht="15.6" x14ac:dyDescent="0.3">
      <c r="A91" s="76">
        <f>'Bewertung Projektideen PL2027'!AD69</f>
        <v>0</v>
      </c>
      <c r="B91" s="77">
        <f>IF(A91&gt;'Bewertung Projektideen PL2027'!AE69,A91,'Bewertung Projektideen PL2027'!AE69)</f>
        <v>0</v>
      </c>
      <c r="C91" s="77">
        <f>IF(B91&gt;'Bewertung Projektideen PL2027'!AF69,B91,'Bewertung Projektideen PL2027'!AF69)</f>
        <v>0</v>
      </c>
      <c r="D91" s="77">
        <f>IF(C91&gt;'Bewertung Projektideen PL2027'!AG69,C91,'Bewertung Projektideen PL2027'!AG69)</f>
        <v>0</v>
      </c>
    </row>
    <row r="92" spans="1:4" ht="15.6" x14ac:dyDescent="0.3">
      <c r="A92" s="76">
        <f>'Bewertung Projektideen PL2027'!AD70</f>
        <v>0</v>
      </c>
      <c r="B92" s="77">
        <f>IF(A92&gt;'Bewertung Projektideen PL2027'!AE70,A92,'Bewertung Projektideen PL2027'!AE70)</f>
        <v>0</v>
      </c>
      <c r="C92" s="77">
        <f>IF(B92&gt;'Bewertung Projektideen PL2027'!AF70,B92,'Bewertung Projektideen PL2027'!AF70)</f>
        <v>0</v>
      </c>
      <c r="D92" s="77">
        <f>IF(C92&gt;'Bewertung Projektideen PL2027'!AG70,C92,'Bewertung Projektideen PL2027'!AG70)</f>
        <v>0</v>
      </c>
    </row>
    <row r="93" spans="1:4" ht="15.6" x14ac:dyDescent="0.3">
      <c r="A93" s="76">
        <f>'Bewertung Projektideen PL2027'!AD71</f>
        <v>0</v>
      </c>
      <c r="B93" s="77">
        <f>IF(A93&gt;'Bewertung Projektideen PL2027'!AE71,A93,'Bewertung Projektideen PL2027'!AE71)</f>
        <v>0</v>
      </c>
      <c r="C93" s="77">
        <f>IF(B93&gt;'Bewertung Projektideen PL2027'!AF71,B93,'Bewertung Projektideen PL2027'!AF71)</f>
        <v>0</v>
      </c>
      <c r="D93" s="77">
        <f>IF(C93&gt;'Bewertung Projektideen PL2027'!AG71,C93,'Bewertung Projektideen PL2027'!AG71)</f>
        <v>0</v>
      </c>
    </row>
    <row r="94" spans="1:4" ht="15.6" x14ac:dyDescent="0.3">
      <c r="A94" s="76">
        <f>'Bewertung Projektideen PL2027'!AD72</f>
        <v>0</v>
      </c>
      <c r="B94" s="77">
        <f>IF(A94&gt;'Bewertung Projektideen PL2027'!AE72,A94,'Bewertung Projektideen PL2027'!AE72)</f>
        <v>0</v>
      </c>
      <c r="C94" s="77">
        <f>IF(B94&gt;'Bewertung Projektideen PL2027'!AF72,B94,'Bewertung Projektideen PL2027'!AF72)</f>
        <v>0</v>
      </c>
      <c r="D94" s="77">
        <f>IF(C94&gt;'Bewertung Projektideen PL2027'!AG72,C94,'Bewertung Projektideen PL2027'!AG72)</f>
        <v>0</v>
      </c>
    </row>
    <row r="95" spans="1:4" ht="15.6" x14ac:dyDescent="0.3">
      <c r="A95" s="76">
        <f>'Bewertung Projektideen PL2027'!AD73</f>
        <v>0</v>
      </c>
      <c r="B95" s="77">
        <f>IF(A95&gt;'Bewertung Projektideen PL2027'!AE73,A95,'Bewertung Projektideen PL2027'!AE73)</f>
        <v>0</v>
      </c>
      <c r="C95" s="77">
        <f>IF(B95&gt;'Bewertung Projektideen PL2027'!AF73,B95,'Bewertung Projektideen PL2027'!AF73)</f>
        <v>0</v>
      </c>
      <c r="D95" s="77">
        <f>IF(C95&gt;'Bewertung Projektideen PL2027'!AG73,C95,'Bewertung Projektideen PL2027'!AG73)</f>
        <v>0</v>
      </c>
    </row>
    <row r="96" spans="1:4" ht="15.6" x14ac:dyDescent="0.3">
      <c r="A96" s="76">
        <f>'Bewertung Projektideen PL2027'!AD74</f>
        <v>0</v>
      </c>
      <c r="B96" s="77">
        <f>IF(A96&gt;'Bewertung Projektideen PL2027'!AE74,A96,'Bewertung Projektideen PL2027'!AE74)</f>
        <v>0</v>
      </c>
      <c r="C96" s="77">
        <f>IF(B96&gt;'Bewertung Projektideen PL2027'!AF74,B96,'Bewertung Projektideen PL2027'!AF74)</f>
        <v>0</v>
      </c>
      <c r="D96" s="77">
        <f>IF(C96&gt;'Bewertung Projektideen PL2027'!AG74,C96,'Bewertung Projektideen PL2027'!AG74)</f>
        <v>0</v>
      </c>
    </row>
    <row r="97" spans="1:4" ht="15.6" x14ac:dyDescent="0.3">
      <c r="A97" s="76">
        <f>'Bewertung Projektideen PL2027'!AD75</f>
        <v>0</v>
      </c>
      <c r="B97" s="77">
        <f>IF(A97&gt;'Bewertung Projektideen PL2027'!AE75,A97,'Bewertung Projektideen PL2027'!AE75)</f>
        <v>0</v>
      </c>
      <c r="C97" s="77">
        <f>IF(B97&gt;'Bewertung Projektideen PL2027'!AF75,B97,'Bewertung Projektideen PL2027'!AF75)</f>
        <v>0</v>
      </c>
      <c r="D97" s="77">
        <f>IF(C97&gt;'Bewertung Projektideen PL2027'!AG75,C97,'Bewertung Projektideen PL2027'!AG75)</f>
        <v>0</v>
      </c>
    </row>
    <row r="98" spans="1:4" ht="15.6" x14ac:dyDescent="0.3">
      <c r="A98" s="76">
        <f>'Bewertung Projektideen PL2027'!AD76</f>
        <v>0</v>
      </c>
      <c r="B98" s="77">
        <f>IF(A98&gt;'Bewertung Projektideen PL2027'!AE76,A98,'Bewertung Projektideen PL2027'!AE76)</f>
        <v>0</v>
      </c>
      <c r="C98" s="77">
        <f>IF(B98&gt;'Bewertung Projektideen PL2027'!AF76,B98,'Bewertung Projektideen PL2027'!AF76)</f>
        <v>0</v>
      </c>
      <c r="D98" s="77">
        <f>IF(C98&gt;'Bewertung Projektideen PL2027'!AG76,C98,'Bewertung Projektideen PL2027'!AG76)</f>
        <v>0</v>
      </c>
    </row>
    <row r="99" spans="1:4" ht="15.6" x14ac:dyDescent="0.3">
      <c r="A99" s="76">
        <f>'Bewertung Projektideen PL2027'!AD77</f>
        <v>0</v>
      </c>
      <c r="B99" s="77">
        <f>IF(A99&gt;'Bewertung Projektideen PL2027'!AE77,A99,'Bewertung Projektideen PL2027'!AE77)</f>
        <v>0</v>
      </c>
      <c r="C99" s="77">
        <f>IF(B99&gt;'Bewertung Projektideen PL2027'!AF77,B99,'Bewertung Projektideen PL2027'!AF77)</f>
        <v>0</v>
      </c>
      <c r="D99" s="77">
        <f>IF(C99&gt;'Bewertung Projektideen PL2027'!AG77,C99,'Bewertung Projektideen PL2027'!AG77)</f>
        <v>0</v>
      </c>
    </row>
    <row r="100" spans="1:4" ht="15.6" x14ac:dyDescent="0.3">
      <c r="A100" s="76">
        <f>'Bewertung Projektideen PL2027'!AD78</f>
        <v>0</v>
      </c>
      <c r="B100" s="77">
        <f>IF(A100&gt;'Bewertung Projektideen PL2027'!AE78,A100,'Bewertung Projektideen PL2027'!AE78)</f>
        <v>0</v>
      </c>
      <c r="C100" s="77">
        <f>IF(B100&gt;'Bewertung Projektideen PL2027'!AF78,B100,'Bewertung Projektideen PL2027'!AF78)</f>
        <v>0</v>
      </c>
      <c r="D100" s="77">
        <f>IF(C100&gt;'Bewertung Projektideen PL2027'!AG78,C100,'Bewertung Projektideen PL2027'!AG78)</f>
        <v>0</v>
      </c>
    </row>
    <row r="101" spans="1:4" ht="15.6" x14ac:dyDescent="0.3">
      <c r="A101" s="76">
        <f>'Bewertung Projektideen PL2027'!AD79</f>
        <v>0</v>
      </c>
      <c r="B101" s="77">
        <f>IF(A101&gt;'Bewertung Projektideen PL2027'!AE79,A101,'Bewertung Projektideen PL2027'!AE79)</f>
        <v>0</v>
      </c>
      <c r="C101" s="77">
        <f>IF(B101&gt;'Bewertung Projektideen PL2027'!AF79,B101,'Bewertung Projektideen PL2027'!AF79)</f>
        <v>0</v>
      </c>
      <c r="D101" s="77">
        <f>IF(C101&gt;'Bewertung Projektideen PL2027'!AG79,C101,'Bewertung Projektideen PL2027'!AG79)</f>
        <v>0</v>
      </c>
    </row>
    <row r="102" spans="1:4" ht="15.6" x14ac:dyDescent="0.3">
      <c r="A102" s="76">
        <f>'Bewertung Projektideen PL2027'!AD80</f>
        <v>0</v>
      </c>
      <c r="B102" s="77">
        <f>IF(A102&gt;'Bewertung Projektideen PL2027'!AE80,A102,'Bewertung Projektideen PL2027'!AE80)</f>
        <v>0</v>
      </c>
      <c r="C102" s="77">
        <f>IF(B102&gt;'Bewertung Projektideen PL2027'!AF80,B102,'Bewertung Projektideen PL2027'!AF80)</f>
        <v>0</v>
      </c>
      <c r="D102" s="77">
        <f>IF(C102&gt;'Bewertung Projektideen PL2027'!AG80,C102,'Bewertung Projektideen PL2027'!AG80)</f>
        <v>0</v>
      </c>
    </row>
    <row r="103" spans="1:4" ht="15.6" x14ac:dyDescent="0.3">
      <c r="A103" s="76">
        <f>'Bewertung Projektideen PL2027'!AD81</f>
        <v>0</v>
      </c>
      <c r="B103" s="77">
        <f>IF(A103&gt;'Bewertung Projektideen PL2027'!AE81,A103,'Bewertung Projektideen PL2027'!AE81)</f>
        <v>0</v>
      </c>
      <c r="C103" s="77">
        <f>IF(B103&gt;'Bewertung Projektideen PL2027'!AF81,B103,'Bewertung Projektideen PL2027'!AF81)</f>
        <v>0</v>
      </c>
      <c r="D103" s="77">
        <f>IF(C103&gt;'Bewertung Projektideen PL2027'!AG81,C103,'Bewertung Projektideen PL2027'!AG81)</f>
        <v>0</v>
      </c>
    </row>
    <row r="104" spans="1:4" ht="15.6" x14ac:dyDescent="0.3">
      <c r="A104" s="76">
        <f>'Bewertung Projektideen PL2027'!AD82</f>
        <v>0</v>
      </c>
      <c r="B104" s="77">
        <f>IF(A104&gt;'Bewertung Projektideen PL2027'!AE82,A104,'Bewertung Projektideen PL2027'!AE82)</f>
        <v>0</v>
      </c>
      <c r="C104" s="77">
        <f>IF(B104&gt;'Bewertung Projektideen PL2027'!AF82,B104,'Bewertung Projektideen PL2027'!AF82)</f>
        <v>0</v>
      </c>
      <c r="D104" s="77">
        <f>IF(C104&gt;'Bewertung Projektideen PL2027'!AG82,C104,'Bewertung Projektideen PL2027'!AG82)</f>
        <v>0</v>
      </c>
    </row>
    <row r="105" spans="1:4" ht="15.6" x14ac:dyDescent="0.3">
      <c r="A105" s="76">
        <f>'Bewertung Projektideen PL2027'!AC123</f>
        <v>0</v>
      </c>
      <c r="B105" s="77">
        <f>IF(A105&gt;'Bewertung Projektideen PL2027'!AD123,A105,'Bewertung Projektideen PL2027'!AD123)</f>
        <v>0</v>
      </c>
      <c r="C105" s="77">
        <f>IF(B105&gt;'Bewertung Projektideen PL2027'!AE123,B105,'Bewertung Projektideen PL2027'!AE123)</f>
        <v>0</v>
      </c>
      <c r="D105" s="77">
        <f>IF(C105&gt;'Bewertung Projektideen PL2027'!AF123,C105,'Bewertung Projektideen PL2027'!AF123)</f>
        <v>0</v>
      </c>
    </row>
    <row r="106" spans="1:4" ht="15.6" x14ac:dyDescent="0.3">
      <c r="A106" s="76">
        <f>'Bewertung Projektideen PL2027'!AC124</f>
        <v>0</v>
      </c>
      <c r="B106" s="77">
        <f>IF(A106&gt;'Bewertung Projektideen PL2027'!AD124,A106,'Bewertung Projektideen PL2027'!AD124)</f>
        <v>0</v>
      </c>
      <c r="C106" s="77">
        <f>IF(B106&gt;'Bewertung Projektideen PL2027'!AE124,B106,'Bewertung Projektideen PL2027'!AE124)</f>
        <v>0</v>
      </c>
      <c r="D106" s="77">
        <f>IF(C106&gt;'Bewertung Projektideen PL2027'!AF124,C106,'Bewertung Projektideen PL2027'!AF124)</f>
        <v>0</v>
      </c>
    </row>
    <row r="107" spans="1:4" ht="15.6" x14ac:dyDescent="0.3">
      <c r="A107" s="76">
        <f>'Bewertung Projektideen PL2027'!AC125</f>
        <v>0</v>
      </c>
      <c r="B107" s="77">
        <f>IF(A107&gt;'Bewertung Projektideen PL2027'!AD125,A107,'Bewertung Projektideen PL2027'!AD125)</f>
        <v>0</v>
      </c>
      <c r="C107" s="77">
        <f>IF(B107&gt;'Bewertung Projektideen PL2027'!AE125,B107,'Bewertung Projektideen PL2027'!AE125)</f>
        <v>0</v>
      </c>
      <c r="D107" s="77">
        <f>IF(C107&gt;'Bewertung Projektideen PL2027'!AF125,C107,'Bewertung Projektideen PL2027'!AF125)</f>
        <v>0</v>
      </c>
    </row>
    <row r="108" spans="1:4" ht="15.6" x14ac:dyDescent="0.3">
      <c r="A108" s="76">
        <f>'Bewertung Projektideen PL2027'!AC126</f>
        <v>0</v>
      </c>
      <c r="B108" s="77">
        <f>IF(A108&gt;'Bewertung Projektideen PL2027'!AD126,A108,'Bewertung Projektideen PL2027'!AD126)</f>
        <v>0</v>
      </c>
      <c r="C108" s="77">
        <f>IF(B108&gt;'Bewertung Projektideen PL2027'!AE126,B108,'Bewertung Projektideen PL2027'!AE126)</f>
        <v>0</v>
      </c>
      <c r="D108" s="77">
        <f>IF(C108&gt;'Bewertung Projektideen PL2027'!AF126,C108,'Bewertung Projektideen PL2027'!AF126)</f>
        <v>0</v>
      </c>
    </row>
    <row r="109" spans="1:4" ht="15.6" x14ac:dyDescent="0.3">
      <c r="A109" s="76">
        <f>'Bewertung Projektideen PL2027'!AC127</f>
        <v>0</v>
      </c>
      <c r="B109" s="77">
        <f>IF(A109&gt;'Bewertung Projektideen PL2027'!AD127,A109,'Bewertung Projektideen PL2027'!AD127)</f>
        <v>0</v>
      </c>
      <c r="C109" s="77">
        <f>IF(B109&gt;'Bewertung Projektideen PL2027'!AE127,B109,'Bewertung Projektideen PL2027'!AE127)</f>
        <v>0</v>
      </c>
      <c r="D109" s="77">
        <f>IF(C109&gt;'Bewertung Projektideen PL2027'!AF127,C109,'Bewertung Projektideen PL2027'!AF127)</f>
        <v>0</v>
      </c>
    </row>
    <row r="110" spans="1:4" ht="15.6" x14ac:dyDescent="0.3">
      <c r="A110" s="76">
        <f>'Bewertung Projektideen PL2027'!AC128</f>
        <v>0</v>
      </c>
      <c r="B110" s="77">
        <f>IF(A110&gt;'Bewertung Projektideen PL2027'!AD128,A110,'Bewertung Projektideen PL2027'!AD128)</f>
        <v>0</v>
      </c>
      <c r="C110" s="77">
        <f>IF(B110&gt;'Bewertung Projektideen PL2027'!AE128,B110,'Bewertung Projektideen PL2027'!AE128)</f>
        <v>0</v>
      </c>
      <c r="D110" s="77">
        <f>IF(C110&gt;'Bewertung Projektideen PL2027'!AF128,C110,'Bewertung Projektideen PL2027'!AF128)</f>
        <v>0</v>
      </c>
    </row>
    <row r="111" spans="1:4" ht="15.6" x14ac:dyDescent="0.3">
      <c r="A111" s="76">
        <f>'Bewertung Projektideen PL2027'!AC129</f>
        <v>0</v>
      </c>
      <c r="B111" s="77">
        <f>IF(A111&gt;'Bewertung Projektideen PL2027'!AD129,A111,'Bewertung Projektideen PL2027'!AD129)</f>
        <v>0</v>
      </c>
      <c r="C111" s="77">
        <f>IF(B111&gt;'Bewertung Projektideen PL2027'!AE129,B111,'Bewertung Projektideen PL2027'!AE129)</f>
        <v>0</v>
      </c>
      <c r="D111" s="77">
        <f>IF(C111&gt;'Bewertung Projektideen PL2027'!AF129,C111,'Bewertung Projektideen PL2027'!AF129)</f>
        <v>0</v>
      </c>
    </row>
    <row r="112" spans="1:4" ht="15.6" x14ac:dyDescent="0.3">
      <c r="A112" s="76">
        <f>'Bewertung Projektideen PL2027'!AC130</f>
        <v>0</v>
      </c>
      <c r="B112" s="77">
        <f>IF(A112&gt;'Bewertung Projektideen PL2027'!AD130,A112,'Bewertung Projektideen PL2027'!AD130)</f>
        <v>0</v>
      </c>
      <c r="C112" s="77">
        <f>IF(B112&gt;'Bewertung Projektideen PL2027'!AE130,B112,'Bewertung Projektideen PL2027'!AE130)</f>
        <v>0</v>
      </c>
      <c r="D112" s="77">
        <f>IF(C112&gt;'Bewertung Projektideen PL2027'!AF130,C112,'Bewertung Projektideen PL2027'!AF130)</f>
        <v>0</v>
      </c>
    </row>
    <row r="113" spans="1:4" ht="15.6" x14ac:dyDescent="0.3">
      <c r="A113" s="76">
        <f>'Bewertung Projektideen PL2027'!AC131</f>
        <v>0</v>
      </c>
      <c r="B113" s="77">
        <f>IF(A113&gt;'Bewertung Projektideen PL2027'!AD131,A113,'Bewertung Projektideen PL2027'!AD131)</f>
        <v>0</v>
      </c>
      <c r="C113" s="77">
        <f>IF(B113&gt;'Bewertung Projektideen PL2027'!AE131,B113,'Bewertung Projektideen PL2027'!AE131)</f>
        <v>0</v>
      </c>
      <c r="D113" s="77">
        <f>IF(C113&gt;'Bewertung Projektideen PL2027'!AF131,C113,'Bewertung Projektideen PL2027'!AF131)</f>
        <v>0</v>
      </c>
    </row>
    <row r="114" spans="1:4" ht="15.6" x14ac:dyDescent="0.3">
      <c r="A114" s="76">
        <f>'Bewertung Projektideen PL2027'!AC132</f>
        <v>0</v>
      </c>
      <c r="B114" s="77">
        <f>IF(A114&gt;'Bewertung Projektideen PL2027'!AD132,A114,'Bewertung Projektideen PL2027'!AD132)</f>
        <v>0</v>
      </c>
      <c r="C114" s="77">
        <f>IF(B114&gt;'Bewertung Projektideen PL2027'!AE132,B114,'Bewertung Projektideen PL2027'!AE132)</f>
        <v>0</v>
      </c>
      <c r="D114" s="77">
        <f>IF(C114&gt;'Bewertung Projektideen PL2027'!AF132,C114,'Bewertung Projektideen PL2027'!AF132)</f>
        <v>0</v>
      </c>
    </row>
    <row r="115" spans="1:4" ht="15.6" x14ac:dyDescent="0.3">
      <c r="A115" s="76">
        <f>'Bewertung Projektideen PL2027'!AC133</f>
        <v>0</v>
      </c>
      <c r="B115" s="77">
        <f>IF(A115&gt;'Bewertung Projektideen PL2027'!AD133,A115,'Bewertung Projektideen PL2027'!AD133)</f>
        <v>0</v>
      </c>
      <c r="C115" s="77">
        <f>IF(B115&gt;'Bewertung Projektideen PL2027'!AE133,B115,'Bewertung Projektideen PL2027'!AE133)</f>
        <v>0</v>
      </c>
      <c r="D115" s="77">
        <f>IF(C115&gt;'Bewertung Projektideen PL2027'!AF133,C115,'Bewertung Projektideen PL2027'!AF133)</f>
        <v>0</v>
      </c>
    </row>
    <row r="116" spans="1:4" ht="15.6" x14ac:dyDescent="0.3">
      <c r="A116" s="76">
        <f>'Bewertung Projektideen PL2027'!AC134</f>
        <v>0</v>
      </c>
      <c r="B116" s="77">
        <f>IF(A116&gt;'Bewertung Projektideen PL2027'!AD134,A116,'Bewertung Projektideen PL2027'!AD134)</f>
        <v>0</v>
      </c>
      <c r="C116" s="77">
        <f>IF(B116&gt;'Bewertung Projektideen PL2027'!AE134,B116,'Bewertung Projektideen PL2027'!AE134)</f>
        <v>0</v>
      </c>
      <c r="D116" s="77">
        <f>IF(C116&gt;'Bewertung Projektideen PL2027'!AF134,C116,'Bewertung Projektideen PL2027'!AF134)</f>
        <v>0</v>
      </c>
    </row>
    <row r="117" spans="1:4" ht="15.6" x14ac:dyDescent="0.3">
      <c r="A117" s="76">
        <f>'Bewertung Projektideen PL2027'!AC135</f>
        <v>0</v>
      </c>
      <c r="B117" s="77">
        <f>IF(A117&gt;'Bewertung Projektideen PL2027'!AD135,A117,'Bewertung Projektideen PL2027'!AD135)</f>
        <v>0</v>
      </c>
      <c r="C117" s="77">
        <f>IF(B117&gt;'Bewertung Projektideen PL2027'!AE135,B117,'Bewertung Projektideen PL2027'!AE135)</f>
        <v>0</v>
      </c>
      <c r="D117" s="77">
        <f>IF(C117&gt;'Bewertung Projektideen PL2027'!AF135,C117,'Bewertung Projektideen PL2027'!AF135)</f>
        <v>0</v>
      </c>
    </row>
    <row r="118" spans="1:4" ht="15.6" x14ac:dyDescent="0.3">
      <c r="A118" s="76">
        <f>'Bewertung Projektideen PL2027'!AC136</f>
        <v>0</v>
      </c>
      <c r="B118" s="77">
        <f>IF(A118&gt;'Bewertung Projektideen PL2027'!AD136,A118,'Bewertung Projektideen PL2027'!AD136)</f>
        <v>0</v>
      </c>
      <c r="C118" s="77">
        <f>IF(B118&gt;'Bewertung Projektideen PL2027'!AE136,B118,'Bewertung Projektideen PL2027'!AE136)</f>
        <v>0</v>
      </c>
      <c r="D118" s="77">
        <f>IF(C118&gt;'Bewertung Projektideen PL2027'!AF136,C118,'Bewertung Projektideen PL2027'!AF136)</f>
        <v>0</v>
      </c>
    </row>
    <row r="119" spans="1:4" ht="15.6" x14ac:dyDescent="0.3">
      <c r="A119" s="76">
        <f>'Bewertung Projektideen PL2027'!AC137</f>
        <v>0</v>
      </c>
      <c r="B119" s="77">
        <f>IF(A119&gt;'Bewertung Projektideen PL2027'!AD137,A119,'Bewertung Projektideen PL2027'!AD137)</f>
        <v>0</v>
      </c>
      <c r="C119" s="77">
        <f>IF(B119&gt;'Bewertung Projektideen PL2027'!AE137,B119,'Bewertung Projektideen PL2027'!AE137)</f>
        <v>0</v>
      </c>
      <c r="D119" s="77">
        <f>IF(C119&gt;'Bewertung Projektideen PL2027'!AF137,C119,'Bewertung Projektideen PL2027'!AF137)</f>
        <v>0</v>
      </c>
    </row>
    <row r="120" spans="1:4" ht="15.6" x14ac:dyDescent="0.3">
      <c r="A120" s="76">
        <f>'Bewertung Projektideen PL2027'!AC138</f>
        <v>0</v>
      </c>
      <c r="B120" s="77">
        <f>IF(A120&gt;'Bewertung Projektideen PL2027'!AD138,A120,'Bewertung Projektideen PL2027'!AD138)</f>
        <v>0</v>
      </c>
      <c r="C120" s="77">
        <f>IF(B120&gt;'Bewertung Projektideen PL2027'!AE138,B120,'Bewertung Projektideen PL2027'!AE138)</f>
        <v>0</v>
      </c>
      <c r="D120" s="77">
        <f>IF(C120&gt;'Bewertung Projektideen PL2027'!AF138,C120,'Bewertung Projektideen PL2027'!AF138)</f>
        <v>0</v>
      </c>
    </row>
    <row r="121" spans="1:4" ht="15.6" x14ac:dyDescent="0.3">
      <c r="A121" s="76">
        <f>'Bewertung Projektideen PL2027'!AC139</f>
        <v>0</v>
      </c>
      <c r="B121" s="77">
        <f>IF(A121&gt;'Bewertung Projektideen PL2027'!AD139,A121,'Bewertung Projektideen PL2027'!AD139)</f>
        <v>0</v>
      </c>
      <c r="C121" s="77">
        <f>IF(B121&gt;'Bewertung Projektideen PL2027'!AE139,B121,'Bewertung Projektideen PL2027'!AE139)</f>
        <v>0</v>
      </c>
      <c r="D121" s="77">
        <f>IF(C121&gt;'Bewertung Projektideen PL2027'!AF139,C121,'Bewertung Projektideen PL2027'!AF139)</f>
        <v>0</v>
      </c>
    </row>
    <row r="122" spans="1:4" ht="15.6" x14ac:dyDescent="0.3">
      <c r="A122" s="76">
        <f>'Bewertung Projektideen PL2027'!AC140</f>
        <v>0</v>
      </c>
      <c r="B122" s="77">
        <f>IF(A122&gt;'Bewertung Projektideen PL2027'!AD140,A122,'Bewertung Projektideen PL2027'!AD140)</f>
        <v>0</v>
      </c>
      <c r="C122" s="77">
        <f>IF(B122&gt;'Bewertung Projektideen PL2027'!AE140,B122,'Bewertung Projektideen PL2027'!AE140)</f>
        <v>0</v>
      </c>
      <c r="D122" s="77">
        <f>IF(C122&gt;'Bewertung Projektideen PL2027'!AF140,C122,'Bewertung Projektideen PL2027'!AF140)</f>
        <v>0</v>
      </c>
    </row>
    <row r="123" spans="1:4" ht="15.6" x14ac:dyDescent="0.3">
      <c r="A123" s="76">
        <f>'Bewertung Projektideen PL2027'!AC141</f>
        <v>0</v>
      </c>
      <c r="B123" s="77">
        <f>IF(A123&gt;'Bewertung Projektideen PL2027'!AD141,A123,'Bewertung Projektideen PL2027'!AD141)</f>
        <v>0</v>
      </c>
      <c r="C123" s="77">
        <f>IF(B123&gt;'Bewertung Projektideen PL2027'!AE141,B123,'Bewertung Projektideen PL2027'!AE141)</f>
        <v>0</v>
      </c>
      <c r="D123" s="77">
        <f>IF(C123&gt;'Bewertung Projektideen PL2027'!AF141,C123,'Bewertung Projektideen PL2027'!AF141)</f>
        <v>0</v>
      </c>
    </row>
    <row r="124" spans="1:4" ht="15.6" x14ac:dyDescent="0.3">
      <c r="A124" s="76">
        <f>'Bewertung Projektideen PL2027'!AC142</f>
        <v>0</v>
      </c>
      <c r="B124" s="77">
        <f>IF(A124&gt;'Bewertung Projektideen PL2027'!AD142,A124,'Bewertung Projektideen PL2027'!AD142)</f>
        <v>0</v>
      </c>
      <c r="C124" s="77">
        <f>IF(B124&gt;'Bewertung Projektideen PL2027'!AE142,B124,'Bewertung Projektideen PL2027'!AE142)</f>
        <v>0</v>
      </c>
      <c r="D124" s="77">
        <f>IF(C124&gt;'Bewertung Projektideen PL2027'!AF142,C124,'Bewertung Projektideen PL2027'!AF142)</f>
        <v>0</v>
      </c>
    </row>
    <row r="125" spans="1:4" ht="15.6" x14ac:dyDescent="0.3">
      <c r="A125" s="76">
        <f>'Bewertung Projektideen PL2027'!AC143</f>
        <v>0</v>
      </c>
      <c r="B125" s="77">
        <f>IF(A125&gt;'Bewertung Projektideen PL2027'!AD143,A125,'Bewertung Projektideen PL2027'!AD143)</f>
        <v>0</v>
      </c>
      <c r="C125" s="77">
        <f>IF(B125&gt;'Bewertung Projektideen PL2027'!AE143,B125,'Bewertung Projektideen PL2027'!AE143)</f>
        <v>0</v>
      </c>
      <c r="D125" s="77">
        <f>IF(C125&gt;'Bewertung Projektideen PL2027'!AF143,C125,'Bewertung Projektideen PL2027'!AF143)</f>
        <v>0</v>
      </c>
    </row>
    <row r="126" spans="1:4" ht="15.6" x14ac:dyDescent="0.3">
      <c r="A126" s="76">
        <f>'Bewertung Projektideen PL2027'!AC144</f>
        <v>0</v>
      </c>
      <c r="B126" s="77">
        <f>IF(A126&gt;'Bewertung Projektideen PL2027'!AD144,A126,'Bewertung Projektideen PL2027'!AD144)</f>
        <v>0</v>
      </c>
      <c r="C126" s="77">
        <f>IF(B126&gt;'Bewertung Projektideen PL2027'!AE144,B126,'Bewertung Projektideen PL2027'!AE144)</f>
        <v>0</v>
      </c>
      <c r="D126" s="77">
        <f>IF(C126&gt;'Bewertung Projektideen PL2027'!AF144,C126,'Bewertung Projektideen PL2027'!AF144)</f>
        <v>0</v>
      </c>
    </row>
    <row r="127" spans="1:4" ht="15.6" x14ac:dyDescent="0.3">
      <c r="A127" s="76">
        <f>'Bewertung Projektideen PL2027'!AC145</f>
        <v>0</v>
      </c>
      <c r="B127" s="77">
        <f>IF(A127&gt;'Bewertung Projektideen PL2027'!AD145,A127,'Bewertung Projektideen PL2027'!AD145)</f>
        <v>0</v>
      </c>
      <c r="C127" s="77">
        <f>IF(B127&gt;'Bewertung Projektideen PL2027'!AE145,B127,'Bewertung Projektideen PL2027'!AE145)</f>
        <v>0</v>
      </c>
      <c r="D127" s="77">
        <f>IF(C127&gt;'Bewertung Projektideen PL2027'!AF145,C127,'Bewertung Projektideen PL2027'!AF145)</f>
        <v>0</v>
      </c>
    </row>
    <row r="128" spans="1:4" ht="15.6" x14ac:dyDescent="0.3">
      <c r="A128" s="76">
        <f>'Bewertung Projektideen PL2027'!AC146</f>
        <v>0</v>
      </c>
      <c r="B128" s="77">
        <f>IF(A128&gt;'Bewertung Projektideen PL2027'!AD146,A128,'Bewertung Projektideen PL2027'!AD146)</f>
        <v>0</v>
      </c>
      <c r="C128" s="77">
        <f>IF(B128&gt;'Bewertung Projektideen PL2027'!AE146,B128,'Bewertung Projektideen PL2027'!AE146)</f>
        <v>0</v>
      </c>
      <c r="D128" s="77">
        <f>IF(C128&gt;'Bewertung Projektideen PL2027'!AF146,C128,'Bewertung Projektideen PL2027'!AF146)</f>
        <v>0</v>
      </c>
    </row>
    <row r="129" spans="1:4" ht="15.6" x14ac:dyDescent="0.3">
      <c r="A129" s="76">
        <f>'Bewertung Projektideen PL2027'!AC147</f>
        <v>0</v>
      </c>
      <c r="B129" s="77">
        <f>IF(A129&gt;'Bewertung Projektideen PL2027'!AD147,A129,'Bewertung Projektideen PL2027'!AD147)</f>
        <v>0</v>
      </c>
      <c r="C129" s="77">
        <f>IF(B129&gt;'Bewertung Projektideen PL2027'!AE147,B129,'Bewertung Projektideen PL2027'!AE147)</f>
        <v>0</v>
      </c>
      <c r="D129" s="77">
        <f>IF(C129&gt;'Bewertung Projektideen PL2027'!AF147,C129,'Bewertung Projektideen PL2027'!AF147)</f>
        <v>0</v>
      </c>
    </row>
    <row r="130" spans="1:4" ht="15.6" x14ac:dyDescent="0.3">
      <c r="A130" s="76">
        <f>'Bewertung Projektideen PL2027'!AC148</f>
        <v>0</v>
      </c>
      <c r="B130" s="77">
        <f>IF(A130&gt;'Bewertung Projektideen PL2027'!AD148,A130,'Bewertung Projektideen PL2027'!AD148)</f>
        <v>0</v>
      </c>
      <c r="C130" s="77">
        <f>IF(B130&gt;'Bewertung Projektideen PL2027'!AE148,B130,'Bewertung Projektideen PL2027'!AE148)</f>
        <v>0</v>
      </c>
      <c r="D130" s="77">
        <f>IF(C130&gt;'Bewertung Projektideen PL2027'!AF148,C130,'Bewertung Projektideen PL2027'!AF148)</f>
        <v>0</v>
      </c>
    </row>
    <row r="131" spans="1:4" ht="15.6" x14ac:dyDescent="0.3">
      <c r="A131" s="76">
        <f>'Bewertung Projektideen PL2027'!AC149</f>
        <v>0</v>
      </c>
      <c r="B131" s="77">
        <f>IF(A131&gt;'Bewertung Projektideen PL2027'!AD149,A131,'Bewertung Projektideen PL2027'!AD149)</f>
        <v>0</v>
      </c>
      <c r="C131" s="77">
        <f>IF(B131&gt;'Bewertung Projektideen PL2027'!AE149,B131,'Bewertung Projektideen PL2027'!AE149)</f>
        <v>0</v>
      </c>
      <c r="D131" s="77">
        <f>IF(C131&gt;'Bewertung Projektideen PL2027'!AF149,C131,'Bewertung Projektideen PL2027'!AF149)</f>
        <v>0</v>
      </c>
    </row>
    <row r="132" spans="1:4" ht="15.6" x14ac:dyDescent="0.3">
      <c r="A132" s="76">
        <f>'Bewertung Projektideen PL2027'!AC150</f>
        <v>0</v>
      </c>
      <c r="B132" s="77">
        <f>IF(A132&gt;'Bewertung Projektideen PL2027'!AD150,A132,'Bewertung Projektideen PL2027'!AD150)</f>
        <v>0</v>
      </c>
      <c r="C132" s="77">
        <f>IF(B132&gt;'Bewertung Projektideen PL2027'!AE150,B132,'Bewertung Projektideen PL2027'!AE150)</f>
        <v>0</v>
      </c>
      <c r="D132" s="77">
        <f>IF(C132&gt;'Bewertung Projektideen PL2027'!AF150,C132,'Bewertung Projektideen PL2027'!AF150)</f>
        <v>0</v>
      </c>
    </row>
    <row r="133" spans="1:4" ht="15.6" x14ac:dyDescent="0.3">
      <c r="A133" s="76">
        <f>'Bewertung Projektideen PL2027'!AC151</f>
        <v>0</v>
      </c>
      <c r="B133" s="77">
        <f>IF(A133&gt;'Bewertung Projektideen PL2027'!AD151,A133,'Bewertung Projektideen PL2027'!AD151)</f>
        <v>0</v>
      </c>
      <c r="C133" s="77">
        <f>IF(B133&gt;'Bewertung Projektideen PL2027'!AE151,B133,'Bewertung Projektideen PL2027'!AE151)</f>
        <v>0</v>
      </c>
      <c r="D133" s="77">
        <f>IF(C133&gt;'Bewertung Projektideen PL2027'!AF151,C133,'Bewertung Projektideen PL2027'!AF151)</f>
        <v>0</v>
      </c>
    </row>
    <row r="134" spans="1:4" ht="15.6" x14ac:dyDescent="0.3">
      <c r="A134" s="76">
        <f>'Bewertung Projektideen PL2027'!AC152</f>
        <v>0</v>
      </c>
      <c r="B134" s="77">
        <f>IF(A134&gt;'Bewertung Projektideen PL2027'!AD152,A134,'Bewertung Projektideen PL2027'!AD152)</f>
        <v>0</v>
      </c>
      <c r="C134" s="77">
        <f>IF(B134&gt;'Bewertung Projektideen PL2027'!AE152,B134,'Bewertung Projektideen PL2027'!AE152)</f>
        <v>0</v>
      </c>
      <c r="D134" s="77">
        <f>IF(C134&gt;'Bewertung Projektideen PL2027'!AF152,C134,'Bewertung Projektideen PL2027'!AF152)</f>
        <v>0</v>
      </c>
    </row>
    <row r="135" spans="1:4" ht="15.6" x14ac:dyDescent="0.3">
      <c r="A135" s="76">
        <f>'Bewertung Projektideen PL2027'!AC153</f>
        <v>0</v>
      </c>
      <c r="B135" s="77">
        <f>IF(A135&gt;'Bewertung Projektideen PL2027'!AD153,A135,'Bewertung Projektideen PL2027'!AD153)</f>
        <v>0</v>
      </c>
      <c r="C135" s="77">
        <f>IF(B135&gt;'Bewertung Projektideen PL2027'!AE153,B135,'Bewertung Projektideen PL2027'!AE153)</f>
        <v>0</v>
      </c>
      <c r="D135" s="77">
        <f>IF(C135&gt;'Bewertung Projektideen PL2027'!AF153,C135,'Bewertung Projektideen PL2027'!AF153)</f>
        <v>0</v>
      </c>
    </row>
    <row r="136" spans="1:4" ht="15.6" x14ac:dyDescent="0.3">
      <c r="A136" s="76">
        <f>'Bewertung Projektideen PL2027'!AC154</f>
        <v>0</v>
      </c>
      <c r="B136" s="77">
        <f>IF(A136&gt;'Bewertung Projektideen PL2027'!AD154,A136,'Bewertung Projektideen PL2027'!AD154)</f>
        <v>0</v>
      </c>
      <c r="C136" s="77">
        <f>IF(B136&gt;'Bewertung Projektideen PL2027'!AE154,B136,'Bewertung Projektideen PL2027'!AE154)</f>
        <v>0</v>
      </c>
      <c r="D136" s="77">
        <f>IF(C136&gt;'Bewertung Projektideen PL2027'!AF154,C136,'Bewertung Projektideen PL2027'!AF154)</f>
        <v>0</v>
      </c>
    </row>
    <row r="137" spans="1:4" ht="15.6" x14ac:dyDescent="0.3">
      <c r="A137" s="76">
        <f>'Bewertung Projektideen PL2027'!AC155</f>
        <v>0</v>
      </c>
      <c r="B137" s="77">
        <f>IF(A137&gt;'Bewertung Projektideen PL2027'!AD155,A137,'Bewertung Projektideen PL2027'!AD155)</f>
        <v>0</v>
      </c>
      <c r="C137" s="77">
        <f>IF(B137&gt;'Bewertung Projektideen PL2027'!AE155,B137,'Bewertung Projektideen PL2027'!AE155)</f>
        <v>0</v>
      </c>
      <c r="D137" s="77">
        <f>IF(C137&gt;'Bewertung Projektideen PL2027'!AF155,C137,'Bewertung Projektideen PL2027'!AF155)</f>
        <v>0</v>
      </c>
    </row>
    <row r="138" spans="1:4" ht="15.6" x14ac:dyDescent="0.3">
      <c r="A138" s="76">
        <f>'Bewertung Projektideen PL2027'!AC156</f>
        <v>0</v>
      </c>
      <c r="B138" s="77">
        <f>IF(A138&gt;'Bewertung Projektideen PL2027'!AD156,A138,'Bewertung Projektideen PL2027'!AD156)</f>
        <v>0</v>
      </c>
      <c r="C138" s="77">
        <f>IF(B138&gt;'Bewertung Projektideen PL2027'!AE156,B138,'Bewertung Projektideen PL2027'!AE156)</f>
        <v>0</v>
      </c>
      <c r="D138" s="77">
        <f>IF(C138&gt;'Bewertung Projektideen PL2027'!AF156,C138,'Bewertung Projektideen PL2027'!AF156)</f>
        <v>0</v>
      </c>
    </row>
    <row r="139" spans="1:4" ht="15.6" x14ac:dyDescent="0.3">
      <c r="A139" s="76">
        <f>'Bewertung Projektideen PL2027'!AC157</f>
        <v>0</v>
      </c>
      <c r="B139" s="77">
        <f>IF(A139&gt;'Bewertung Projektideen PL2027'!AD157,A139,'Bewertung Projektideen PL2027'!AD157)</f>
        <v>0</v>
      </c>
      <c r="C139" s="77">
        <f>IF(B139&gt;'Bewertung Projektideen PL2027'!AE157,B139,'Bewertung Projektideen PL2027'!AE157)</f>
        <v>0</v>
      </c>
      <c r="D139" s="77">
        <f>IF(C139&gt;'Bewertung Projektideen PL2027'!AF157,C139,'Bewertung Projektideen PL2027'!AF157)</f>
        <v>0</v>
      </c>
    </row>
    <row r="140" spans="1:4" ht="15.6" x14ac:dyDescent="0.3">
      <c r="A140" s="76">
        <f>'Bewertung Projektideen PL2027'!AC158</f>
        <v>0</v>
      </c>
      <c r="B140" s="77">
        <f>IF(A140&gt;'Bewertung Projektideen PL2027'!AD158,A140,'Bewertung Projektideen PL2027'!AD158)</f>
        <v>0</v>
      </c>
      <c r="C140" s="77">
        <f>IF(B140&gt;'Bewertung Projektideen PL2027'!AE158,B140,'Bewertung Projektideen PL2027'!AE158)</f>
        <v>0</v>
      </c>
      <c r="D140" s="77">
        <f>IF(C140&gt;'Bewertung Projektideen PL2027'!AF158,C140,'Bewertung Projektideen PL2027'!AF158)</f>
        <v>0</v>
      </c>
    </row>
    <row r="141" spans="1:4" ht="15.6" x14ac:dyDescent="0.3">
      <c r="A141" s="76">
        <f>'Bewertung Projektideen PL2027'!AC159</f>
        <v>0</v>
      </c>
      <c r="B141" s="77">
        <f>IF(A141&gt;'Bewertung Projektideen PL2027'!AD159,A141,'Bewertung Projektideen PL2027'!AD159)</f>
        <v>0</v>
      </c>
      <c r="C141" s="77">
        <f>IF(B141&gt;'Bewertung Projektideen PL2027'!AE159,B141,'Bewertung Projektideen PL2027'!AE159)</f>
        <v>0</v>
      </c>
      <c r="D141" s="77">
        <f>IF(C141&gt;'Bewertung Projektideen PL2027'!AF159,C141,'Bewertung Projektideen PL2027'!AF159)</f>
        <v>0</v>
      </c>
    </row>
    <row r="142" spans="1:4" ht="15.6" x14ac:dyDescent="0.3">
      <c r="A142" s="76">
        <f>'Bewertung Projektideen PL2027'!AC160</f>
        <v>0</v>
      </c>
      <c r="B142" s="77">
        <f>IF(A142&gt;'Bewertung Projektideen PL2027'!AD160,A142,'Bewertung Projektideen PL2027'!AD160)</f>
        <v>0</v>
      </c>
      <c r="C142" s="77">
        <f>IF(B142&gt;'Bewertung Projektideen PL2027'!AE160,B142,'Bewertung Projektideen PL2027'!AE160)</f>
        <v>0</v>
      </c>
      <c r="D142" s="77">
        <f>IF(C142&gt;'Bewertung Projektideen PL2027'!AF160,C142,'Bewertung Projektideen PL2027'!AF160)</f>
        <v>0</v>
      </c>
    </row>
    <row r="143" spans="1:4" ht="15.6" x14ac:dyDescent="0.3">
      <c r="A143" s="76">
        <f>'Bewertung Projektideen PL2027'!AC161</f>
        <v>0</v>
      </c>
      <c r="B143" s="77">
        <f>IF(A143&gt;'Bewertung Projektideen PL2027'!AD161,A143,'Bewertung Projektideen PL2027'!AD161)</f>
        <v>0</v>
      </c>
      <c r="C143" s="77">
        <f>IF(B143&gt;'Bewertung Projektideen PL2027'!AE161,B143,'Bewertung Projektideen PL2027'!AE161)</f>
        <v>0</v>
      </c>
      <c r="D143" s="77">
        <f>IF(C143&gt;'Bewertung Projektideen PL2027'!AF161,C143,'Bewertung Projektideen PL2027'!AF161)</f>
        <v>0</v>
      </c>
    </row>
    <row r="144" spans="1:4" ht="15.6" x14ac:dyDescent="0.3">
      <c r="A144" s="76">
        <f>'Bewertung Projektideen PL2027'!AC162</f>
        <v>0</v>
      </c>
      <c r="B144" s="77">
        <f>IF(A144&gt;'Bewertung Projektideen PL2027'!AD162,A144,'Bewertung Projektideen PL2027'!AD162)</f>
        <v>0</v>
      </c>
      <c r="C144" s="77">
        <f>IF(B144&gt;'Bewertung Projektideen PL2027'!AE162,B144,'Bewertung Projektideen PL2027'!AE162)</f>
        <v>0</v>
      </c>
      <c r="D144" s="77">
        <f>IF(C144&gt;'Bewertung Projektideen PL2027'!AF162,C144,'Bewertung Projektideen PL2027'!AF162)</f>
        <v>0</v>
      </c>
    </row>
    <row r="145" spans="1:4" ht="15.6" x14ac:dyDescent="0.3">
      <c r="A145" s="76">
        <f>'Bewertung Projektideen PL2027'!AC163</f>
        <v>0</v>
      </c>
      <c r="B145" s="77">
        <f>IF(A145&gt;'Bewertung Projektideen PL2027'!AD163,A145,'Bewertung Projektideen PL2027'!AD163)</f>
        <v>0</v>
      </c>
      <c r="C145" s="77">
        <f>IF(B145&gt;'Bewertung Projektideen PL2027'!AE163,B145,'Bewertung Projektideen PL2027'!AE163)</f>
        <v>0</v>
      </c>
      <c r="D145" s="77">
        <f>IF(C145&gt;'Bewertung Projektideen PL2027'!AF163,C145,'Bewertung Projektideen PL2027'!AF163)</f>
        <v>0</v>
      </c>
    </row>
    <row r="146" spans="1:4" ht="15.6" x14ac:dyDescent="0.3">
      <c r="A146" s="76">
        <f>'Bewertung Projektideen PL2027'!AC164</f>
        <v>0</v>
      </c>
      <c r="B146" s="77">
        <f>IF(A146&gt;'Bewertung Projektideen PL2027'!AD164,A146,'Bewertung Projektideen PL2027'!AD164)</f>
        <v>0</v>
      </c>
      <c r="C146" s="77">
        <f>IF(B146&gt;'Bewertung Projektideen PL2027'!AE164,B146,'Bewertung Projektideen PL2027'!AE164)</f>
        <v>0</v>
      </c>
      <c r="D146" s="77">
        <f>IF(C146&gt;'Bewertung Projektideen PL2027'!AF164,C146,'Bewertung Projektideen PL2027'!AF164)</f>
        <v>0</v>
      </c>
    </row>
    <row r="147" spans="1:4" ht="15.6" x14ac:dyDescent="0.3">
      <c r="A147" s="76">
        <f>'Bewertung Projektideen PL2027'!AC165</f>
        <v>0</v>
      </c>
      <c r="B147" s="77">
        <f>IF(A147&gt;'Bewertung Projektideen PL2027'!AD165,A147,'Bewertung Projektideen PL2027'!AD165)</f>
        <v>0</v>
      </c>
      <c r="C147" s="77">
        <f>IF(B147&gt;'Bewertung Projektideen PL2027'!AE165,B147,'Bewertung Projektideen PL2027'!AE165)</f>
        <v>0</v>
      </c>
      <c r="D147" s="77">
        <f>IF(C147&gt;'Bewertung Projektideen PL2027'!AF165,C147,'Bewertung Projektideen PL2027'!AF165)</f>
        <v>0</v>
      </c>
    </row>
    <row r="148" spans="1:4" ht="15.6" x14ac:dyDescent="0.3">
      <c r="A148" s="76">
        <f>'Bewertung Projektideen PL2027'!AC166</f>
        <v>0</v>
      </c>
      <c r="B148" s="77">
        <f>IF(A148&gt;'Bewertung Projektideen PL2027'!AD166,A148,'Bewertung Projektideen PL2027'!AD166)</f>
        <v>0</v>
      </c>
      <c r="C148" s="77">
        <f>IF(B148&gt;'Bewertung Projektideen PL2027'!AE166,B148,'Bewertung Projektideen PL2027'!AE166)</f>
        <v>0</v>
      </c>
      <c r="D148" s="77">
        <f>IF(C148&gt;'Bewertung Projektideen PL2027'!AF166,C148,'Bewertung Projektideen PL2027'!AF166)</f>
        <v>0</v>
      </c>
    </row>
    <row r="149" spans="1:4" ht="15.6" x14ac:dyDescent="0.3">
      <c r="A149" s="76">
        <f>'Bewertung Projektideen PL2027'!AC167</f>
        <v>0</v>
      </c>
      <c r="B149" s="77">
        <f>IF(A149&gt;'Bewertung Projektideen PL2027'!AD167,A149,'Bewertung Projektideen PL2027'!AD167)</f>
        <v>0</v>
      </c>
      <c r="C149" s="77">
        <f>IF(B149&gt;'Bewertung Projektideen PL2027'!AE167,B149,'Bewertung Projektideen PL2027'!AE167)</f>
        <v>0</v>
      </c>
      <c r="D149" s="77">
        <f>IF(C149&gt;'Bewertung Projektideen PL2027'!AF167,C149,'Bewertung Projektideen PL2027'!AF167)</f>
        <v>0</v>
      </c>
    </row>
    <row r="150" spans="1:4" ht="15.6" x14ac:dyDescent="0.3">
      <c r="A150" s="76">
        <f>'Bewertung Projektideen PL2027'!AC168</f>
        <v>0</v>
      </c>
      <c r="B150" s="77">
        <f>IF(A150&gt;'Bewertung Projektideen PL2027'!AD168,A150,'Bewertung Projektideen PL2027'!AD168)</f>
        <v>0</v>
      </c>
      <c r="C150" s="77">
        <f>IF(B150&gt;'Bewertung Projektideen PL2027'!AE168,B150,'Bewertung Projektideen PL2027'!AE168)</f>
        <v>0</v>
      </c>
      <c r="D150" s="77">
        <f>IF(C150&gt;'Bewertung Projektideen PL2027'!AF168,C150,'Bewertung Projektideen PL2027'!AF168)</f>
        <v>0</v>
      </c>
    </row>
    <row r="151" spans="1:4" ht="15.6" x14ac:dyDescent="0.3">
      <c r="A151" s="76">
        <f>'Bewertung Projektideen PL2027'!AC169</f>
        <v>0</v>
      </c>
      <c r="B151" s="77">
        <f>IF(A151&gt;'Bewertung Projektideen PL2027'!AD169,A151,'Bewertung Projektideen PL2027'!AD169)</f>
        <v>0</v>
      </c>
      <c r="C151" s="77">
        <f>IF(B151&gt;'Bewertung Projektideen PL2027'!AE169,B151,'Bewertung Projektideen PL2027'!AE169)</f>
        <v>0</v>
      </c>
      <c r="D151" s="77">
        <f>IF(C151&gt;'Bewertung Projektideen PL2027'!AF169,C151,'Bewertung Projektideen PL2027'!AF169)</f>
        <v>0</v>
      </c>
    </row>
    <row r="152" spans="1:4" ht="15.6" x14ac:dyDescent="0.3">
      <c r="A152" s="76">
        <f>'Bewertung Projektideen PL2027'!AC170</f>
        <v>0</v>
      </c>
      <c r="B152" s="77">
        <f>IF(A152&gt;'Bewertung Projektideen PL2027'!AD170,A152,'Bewertung Projektideen PL2027'!AD170)</f>
        <v>0</v>
      </c>
      <c r="C152" s="77">
        <f>IF(B152&gt;'Bewertung Projektideen PL2027'!AE170,B152,'Bewertung Projektideen PL2027'!AE170)</f>
        <v>0</v>
      </c>
      <c r="D152" s="77">
        <f>IF(C152&gt;'Bewertung Projektideen PL2027'!AF170,C152,'Bewertung Projektideen PL2027'!AF170)</f>
        <v>0</v>
      </c>
    </row>
    <row r="153" spans="1:4" ht="15.6" x14ac:dyDescent="0.3">
      <c r="A153" s="76">
        <f>'Bewertung Projektideen PL2027'!AC171</f>
        <v>0</v>
      </c>
      <c r="B153" s="77">
        <f>IF(A153&gt;'Bewertung Projektideen PL2027'!AD171,A153,'Bewertung Projektideen PL2027'!AD171)</f>
        <v>0</v>
      </c>
      <c r="C153" s="77">
        <f>IF(B153&gt;'Bewertung Projektideen PL2027'!AE171,B153,'Bewertung Projektideen PL2027'!AE171)</f>
        <v>0</v>
      </c>
      <c r="D153" s="77">
        <f>IF(C153&gt;'Bewertung Projektideen PL2027'!AF171,C153,'Bewertung Projektideen PL2027'!AF171)</f>
        <v>0</v>
      </c>
    </row>
    <row r="154" spans="1:4" ht="15.6" x14ac:dyDescent="0.3">
      <c r="A154" s="76">
        <f>'Bewertung Projektideen PL2027'!AC172</f>
        <v>0</v>
      </c>
      <c r="B154" s="77">
        <f>IF(A154&gt;'Bewertung Projektideen PL2027'!AD172,A154,'Bewertung Projektideen PL2027'!AD172)</f>
        <v>0</v>
      </c>
      <c r="C154" s="77">
        <f>IF(B154&gt;'Bewertung Projektideen PL2027'!AE172,B154,'Bewertung Projektideen PL2027'!AE172)</f>
        <v>0</v>
      </c>
      <c r="D154" s="77">
        <f>IF(C154&gt;'Bewertung Projektideen PL2027'!AF172,C154,'Bewertung Projektideen PL2027'!AF172)</f>
        <v>0</v>
      </c>
    </row>
    <row r="155" spans="1:4" ht="15.6" x14ac:dyDescent="0.3">
      <c r="A155" s="76">
        <f>'Bewertung Projektideen PL2027'!AC173</f>
        <v>0</v>
      </c>
      <c r="B155" s="77">
        <f>IF(A155&gt;'Bewertung Projektideen PL2027'!AD173,A155,'Bewertung Projektideen PL2027'!AD173)</f>
        <v>0</v>
      </c>
      <c r="C155" s="77">
        <f>IF(B155&gt;'Bewertung Projektideen PL2027'!AE173,B155,'Bewertung Projektideen PL2027'!AE173)</f>
        <v>0</v>
      </c>
      <c r="D155" s="77">
        <f>IF(C155&gt;'Bewertung Projektideen PL2027'!AF173,C155,'Bewertung Projektideen PL2027'!AF173)</f>
        <v>0</v>
      </c>
    </row>
    <row r="156" spans="1:4" ht="15.6" x14ac:dyDescent="0.3">
      <c r="A156" s="76">
        <f>'Bewertung Projektideen PL2027'!AC174</f>
        <v>0</v>
      </c>
      <c r="B156" s="77">
        <f>IF(A156&gt;'Bewertung Projektideen PL2027'!AD174,A156,'Bewertung Projektideen PL2027'!AD174)</f>
        <v>0</v>
      </c>
      <c r="C156" s="77">
        <f>IF(B156&gt;'Bewertung Projektideen PL2027'!AE174,B156,'Bewertung Projektideen PL2027'!AE174)</f>
        <v>0</v>
      </c>
      <c r="D156" s="77">
        <f>IF(C156&gt;'Bewertung Projektideen PL2027'!AF174,C156,'Bewertung Projektideen PL2027'!AF174)</f>
        <v>0</v>
      </c>
    </row>
    <row r="157" spans="1:4" ht="15.6" x14ac:dyDescent="0.3">
      <c r="A157" s="76">
        <f>'Bewertung Projektideen PL2027'!AC175</f>
        <v>0</v>
      </c>
      <c r="B157" s="77">
        <f>IF(A157&gt;'Bewertung Projektideen PL2027'!AD175,A157,'Bewertung Projektideen PL2027'!AD175)</f>
        <v>0</v>
      </c>
      <c r="C157" s="77">
        <f>IF(B157&gt;'Bewertung Projektideen PL2027'!AE175,B157,'Bewertung Projektideen PL2027'!AE175)</f>
        <v>0</v>
      </c>
      <c r="D157" s="77">
        <f>IF(C157&gt;'Bewertung Projektideen PL2027'!AF175,C157,'Bewertung Projektideen PL2027'!AF175)</f>
        <v>0</v>
      </c>
    </row>
    <row r="158" spans="1:4" ht="15.6" x14ac:dyDescent="0.3">
      <c r="A158" s="76">
        <f>'Bewertung Projektideen PL2027'!AC176</f>
        <v>0</v>
      </c>
      <c r="B158" s="77">
        <f>IF(A158&gt;'Bewertung Projektideen PL2027'!AD176,A158,'Bewertung Projektideen PL2027'!AD176)</f>
        <v>0</v>
      </c>
      <c r="C158" s="77">
        <f>IF(B158&gt;'Bewertung Projektideen PL2027'!AE176,B158,'Bewertung Projektideen PL2027'!AE176)</f>
        <v>0</v>
      </c>
      <c r="D158" s="77">
        <f>IF(C158&gt;'Bewertung Projektideen PL2027'!AF176,C158,'Bewertung Projektideen PL2027'!AF176)</f>
        <v>0</v>
      </c>
    </row>
    <row r="159" spans="1:4" ht="15.6" x14ac:dyDescent="0.3">
      <c r="A159" s="76">
        <f>'Bewertung Projektideen PL2027'!AC177</f>
        <v>0</v>
      </c>
      <c r="B159" s="77">
        <f>IF(A159&gt;'Bewertung Projektideen PL2027'!AD177,A159,'Bewertung Projektideen PL2027'!AD177)</f>
        <v>0</v>
      </c>
      <c r="C159" s="77">
        <f>IF(B159&gt;'Bewertung Projektideen PL2027'!AE177,B159,'Bewertung Projektideen PL2027'!AE177)</f>
        <v>0</v>
      </c>
      <c r="D159" s="77">
        <f>IF(C159&gt;'Bewertung Projektideen PL2027'!AF177,C159,'Bewertung Projektideen PL2027'!AF177)</f>
        <v>0</v>
      </c>
    </row>
    <row r="160" spans="1:4" ht="15.6" x14ac:dyDescent="0.3">
      <c r="A160" s="76">
        <f>'Bewertung Projektideen PL2027'!AC178</f>
        <v>0</v>
      </c>
      <c r="B160" s="77">
        <f>IF(A160&gt;'Bewertung Projektideen PL2027'!AD178,A160,'Bewertung Projektideen PL2027'!AD178)</f>
        <v>0</v>
      </c>
      <c r="C160" s="77">
        <f>IF(B160&gt;'Bewertung Projektideen PL2027'!AE178,B160,'Bewertung Projektideen PL2027'!AE178)</f>
        <v>0</v>
      </c>
      <c r="D160" s="77">
        <f>IF(C160&gt;'Bewertung Projektideen PL2027'!AF178,C160,'Bewertung Projektideen PL2027'!AF178)</f>
        <v>0</v>
      </c>
    </row>
    <row r="161" spans="1:4" ht="15.6" x14ac:dyDescent="0.3">
      <c r="A161" s="76">
        <f>'Bewertung Projektideen PL2027'!AC179</f>
        <v>0</v>
      </c>
      <c r="B161" s="77">
        <f>IF(A161&gt;'Bewertung Projektideen PL2027'!AD179,A161,'Bewertung Projektideen PL2027'!AD179)</f>
        <v>0</v>
      </c>
      <c r="C161" s="77">
        <f>IF(B161&gt;'Bewertung Projektideen PL2027'!AE179,B161,'Bewertung Projektideen PL2027'!AE179)</f>
        <v>0</v>
      </c>
      <c r="D161" s="77">
        <f>IF(C161&gt;'Bewertung Projektideen PL2027'!AF179,C161,'Bewertung Projektideen PL2027'!AF179)</f>
        <v>0</v>
      </c>
    </row>
    <row r="162" spans="1:4" ht="15.6" x14ac:dyDescent="0.3">
      <c r="A162" s="76">
        <f>'Bewertung Projektideen PL2027'!AC180</f>
        <v>0</v>
      </c>
      <c r="B162" s="77">
        <f>IF(A162&gt;'Bewertung Projektideen PL2027'!AD180,A162,'Bewertung Projektideen PL2027'!AD180)</f>
        <v>0</v>
      </c>
      <c r="C162" s="77">
        <f>IF(B162&gt;'Bewertung Projektideen PL2027'!AE180,B162,'Bewertung Projektideen PL2027'!AE180)</f>
        <v>0</v>
      </c>
      <c r="D162" s="77">
        <f>IF(C162&gt;'Bewertung Projektideen PL2027'!AF180,C162,'Bewertung Projektideen PL2027'!AF180)</f>
        <v>0</v>
      </c>
    </row>
    <row r="163" spans="1:4" ht="15.6" x14ac:dyDescent="0.3">
      <c r="A163" s="76">
        <f>'Bewertung Projektideen PL2027'!AC181</f>
        <v>0</v>
      </c>
      <c r="B163" s="77">
        <f>IF(A163&gt;'Bewertung Projektideen PL2027'!AD181,A163,'Bewertung Projektideen PL2027'!AD181)</f>
        <v>0</v>
      </c>
      <c r="C163" s="77">
        <f>IF(B163&gt;'Bewertung Projektideen PL2027'!AE181,B163,'Bewertung Projektideen PL2027'!AE181)</f>
        <v>0</v>
      </c>
      <c r="D163" s="77">
        <f>IF(C163&gt;'Bewertung Projektideen PL2027'!AF181,C163,'Bewertung Projektideen PL2027'!AF181)</f>
        <v>0</v>
      </c>
    </row>
    <row r="164" spans="1:4" ht="15.6" x14ac:dyDescent="0.3">
      <c r="A164" s="76">
        <f>'Bewertung Projektideen PL2027'!AC182</f>
        <v>0</v>
      </c>
      <c r="B164" s="77">
        <f>IF(A164&gt;'Bewertung Projektideen PL2027'!AD182,A164,'Bewertung Projektideen PL2027'!AD182)</f>
        <v>0</v>
      </c>
      <c r="C164" s="77">
        <f>IF(B164&gt;'Bewertung Projektideen PL2027'!AE182,B164,'Bewertung Projektideen PL2027'!AE182)</f>
        <v>0</v>
      </c>
      <c r="D164" s="77">
        <f>IF(C164&gt;'Bewertung Projektideen PL2027'!AF182,C164,'Bewertung Projektideen PL2027'!AF182)</f>
        <v>0</v>
      </c>
    </row>
    <row r="165" spans="1:4" ht="15.6" x14ac:dyDescent="0.3">
      <c r="A165" s="76">
        <f>'Bewertung Projektideen PL2027'!AC183</f>
        <v>0</v>
      </c>
      <c r="B165" s="77">
        <f>IF(A165&gt;'Bewertung Projektideen PL2027'!AD183,A165,'Bewertung Projektideen PL2027'!AD183)</f>
        <v>0</v>
      </c>
      <c r="C165" s="77">
        <f>IF(B165&gt;'Bewertung Projektideen PL2027'!AE183,B165,'Bewertung Projektideen PL2027'!AE183)</f>
        <v>0</v>
      </c>
      <c r="D165" s="77">
        <f>IF(C165&gt;'Bewertung Projektideen PL2027'!AF183,C165,'Bewertung Projektideen PL2027'!AF183)</f>
        <v>0</v>
      </c>
    </row>
    <row r="166" spans="1:4" ht="15.6" x14ac:dyDescent="0.3">
      <c r="A166" s="76">
        <f>'Bewertung Projektideen PL2027'!AC184</f>
        <v>0</v>
      </c>
      <c r="B166" s="77">
        <f>IF(A166&gt;'Bewertung Projektideen PL2027'!AD184,A166,'Bewertung Projektideen PL2027'!AD184)</f>
        <v>0</v>
      </c>
      <c r="C166" s="77">
        <f>IF(B166&gt;'Bewertung Projektideen PL2027'!AE184,B166,'Bewertung Projektideen PL2027'!AE184)</f>
        <v>0</v>
      </c>
      <c r="D166" s="77">
        <f>IF(C166&gt;'Bewertung Projektideen PL2027'!AF184,C166,'Bewertung Projektideen PL2027'!AF184)</f>
        <v>0</v>
      </c>
    </row>
    <row r="167" spans="1:4" ht="15.6" x14ac:dyDescent="0.3">
      <c r="A167" s="76">
        <f>'Bewertung Projektideen PL2027'!AC185</f>
        <v>0</v>
      </c>
      <c r="B167" s="77">
        <f>IF(A167&gt;'Bewertung Projektideen PL2027'!AD185,A167,'Bewertung Projektideen PL2027'!AD185)</f>
        <v>0</v>
      </c>
      <c r="C167" s="77">
        <f>IF(B167&gt;'Bewertung Projektideen PL2027'!AE185,B167,'Bewertung Projektideen PL2027'!AE185)</f>
        <v>0</v>
      </c>
      <c r="D167" s="77">
        <f>IF(C167&gt;'Bewertung Projektideen PL2027'!AF185,C167,'Bewertung Projektideen PL2027'!AF185)</f>
        <v>0</v>
      </c>
    </row>
    <row r="168" spans="1:4" ht="15.6" x14ac:dyDescent="0.3">
      <c r="A168" s="76">
        <f>'Bewertung Projektideen PL2027'!AC186</f>
        <v>0</v>
      </c>
      <c r="B168" s="77">
        <f>IF(A168&gt;'Bewertung Projektideen PL2027'!AD186,A168,'Bewertung Projektideen PL2027'!AD186)</f>
        <v>0</v>
      </c>
      <c r="C168" s="77">
        <f>IF(B168&gt;'Bewertung Projektideen PL2027'!AE186,B168,'Bewertung Projektideen PL2027'!AE186)</f>
        <v>0</v>
      </c>
      <c r="D168" s="77">
        <f>IF(C168&gt;'Bewertung Projektideen PL2027'!AF186,C168,'Bewertung Projektideen PL2027'!AF186)</f>
        <v>0</v>
      </c>
    </row>
    <row r="169" spans="1:4" ht="15.6" x14ac:dyDescent="0.3">
      <c r="A169" s="76">
        <f>'Bewertung Projektideen PL2027'!AC187</f>
        <v>0</v>
      </c>
      <c r="B169" s="77">
        <f>IF(A169&gt;'Bewertung Projektideen PL2027'!AD187,A169,'Bewertung Projektideen PL2027'!AD187)</f>
        <v>0</v>
      </c>
      <c r="C169" s="77">
        <f>IF(B169&gt;'Bewertung Projektideen PL2027'!AE187,B169,'Bewertung Projektideen PL2027'!AE187)</f>
        <v>0</v>
      </c>
      <c r="D169" s="77">
        <f>IF(C169&gt;'Bewertung Projektideen PL2027'!AF187,C169,'Bewertung Projektideen PL2027'!AF187)</f>
        <v>0</v>
      </c>
    </row>
    <row r="170" spans="1:4" ht="15.6" x14ac:dyDescent="0.3">
      <c r="A170" s="76">
        <f>'Bewertung Projektideen PL2027'!AC188</f>
        <v>0</v>
      </c>
      <c r="B170" s="77">
        <f>IF(A170&gt;'Bewertung Projektideen PL2027'!AD188,A170,'Bewertung Projektideen PL2027'!AD188)</f>
        <v>0</v>
      </c>
      <c r="C170" s="77">
        <f>IF(B170&gt;'Bewertung Projektideen PL2027'!AE188,B170,'Bewertung Projektideen PL2027'!AE188)</f>
        <v>0</v>
      </c>
      <c r="D170" s="77">
        <f>IF(C170&gt;'Bewertung Projektideen PL2027'!AF188,C170,'Bewertung Projektideen PL2027'!AF188)</f>
        <v>0</v>
      </c>
    </row>
    <row r="171" spans="1:4" ht="15.6" x14ac:dyDescent="0.3">
      <c r="A171" s="76">
        <f>'Bewertung Projektideen PL2027'!AC189</f>
        <v>0</v>
      </c>
      <c r="B171" s="77">
        <f>IF(A171&gt;'Bewertung Projektideen PL2027'!AD189,A171,'Bewertung Projektideen PL2027'!AD189)</f>
        <v>0</v>
      </c>
      <c r="C171" s="77">
        <f>IF(B171&gt;'Bewertung Projektideen PL2027'!AE189,B171,'Bewertung Projektideen PL2027'!AE189)</f>
        <v>0</v>
      </c>
      <c r="D171" s="77">
        <f>IF(C171&gt;'Bewertung Projektideen PL2027'!AF189,C171,'Bewertung Projektideen PL2027'!AF189)</f>
        <v>0</v>
      </c>
    </row>
    <row r="172" spans="1:4" ht="15.6" x14ac:dyDescent="0.3">
      <c r="A172" s="76">
        <f>'Bewertung Projektideen PL2027'!AC190</f>
        <v>0</v>
      </c>
      <c r="B172" s="77">
        <f>IF(A172&gt;'Bewertung Projektideen PL2027'!AD190,A172,'Bewertung Projektideen PL2027'!AD190)</f>
        <v>0</v>
      </c>
      <c r="C172" s="77">
        <f>IF(B172&gt;'Bewertung Projektideen PL2027'!AE190,B172,'Bewertung Projektideen PL2027'!AE190)</f>
        <v>0</v>
      </c>
      <c r="D172" s="77">
        <f>IF(C172&gt;'Bewertung Projektideen PL2027'!AF190,C172,'Bewertung Projektideen PL2027'!AF190)</f>
        <v>0</v>
      </c>
    </row>
    <row r="173" spans="1:4" ht="15.6" x14ac:dyDescent="0.3">
      <c r="A173" s="76">
        <f>'Bewertung Projektideen PL2027'!AC191</f>
        <v>0</v>
      </c>
      <c r="B173" s="77">
        <f>IF(A173&gt;'Bewertung Projektideen PL2027'!AD191,A173,'Bewertung Projektideen PL2027'!AD191)</f>
        <v>0</v>
      </c>
      <c r="C173" s="77">
        <f>IF(B173&gt;'Bewertung Projektideen PL2027'!AE191,B173,'Bewertung Projektideen PL2027'!AE191)</f>
        <v>0</v>
      </c>
      <c r="D173" s="77">
        <f>IF(C173&gt;'Bewertung Projektideen PL2027'!AF191,C173,'Bewertung Projektideen PL2027'!AF191)</f>
        <v>0</v>
      </c>
    </row>
    <row r="174" spans="1:4" ht="15.6" x14ac:dyDescent="0.3">
      <c r="A174" s="76">
        <f>'Bewertung Projektideen PL2027'!AC192</f>
        <v>0</v>
      </c>
      <c r="B174" s="77">
        <f>IF(A174&gt;'Bewertung Projektideen PL2027'!AD192,A174,'Bewertung Projektideen PL2027'!AD192)</f>
        <v>0</v>
      </c>
      <c r="C174" s="77">
        <f>IF(B174&gt;'Bewertung Projektideen PL2027'!AE192,B174,'Bewertung Projektideen PL2027'!AE192)</f>
        <v>0</v>
      </c>
      <c r="D174" s="77">
        <f>IF(C174&gt;'Bewertung Projektideen PL2027'!AF192,C174,'Bewertung Projektideen PL2027'!AF192)</f>
        <v>0</v>
      </c>
    </row>
    <row r="175" spans="1:4" ht="15.6" x14ac:dyDescent="0.3">
      <c r="A175" s="76">
        <f>'Bewertung Projektideen PL2027'!AC193</f>
        <v>0</v>
      </c>
      <c r="B175" s="77">
        <f>IF(A175&gt;'Bewertung Projektideen PL2027'!AD193,A175,'Bewertung Projektideen PL2027'!AD193)</f>
        <v>0</v>
      </c>
      <c r="C175" s="77">
        <f>IF(B175&gt;'Bewertung Projektideen PL2027'!AE193,B175,'Bewertung Projektideen PL2027'!AE193)</f>
        <v>0</v>
      </c>
      <c r="D175" s="77">
        <f>IF(C175&gt;'Bewertung Projektideen PL2027'!AF193,C175,'Bewertung Projektideen PL2027'!AF193)</f>
        <v>0</v>
      </c>
    </row>
    <row r="176" spans="1:4" ht="15.6" x14ac:dyDescent="0.3">
      <c r="A176" s="76">
        <f>'Bewertung Projektideen PL2027'!AC194</f>
        <v>0</v>
      </c>
      <c r="B176" s="77">
        <f>IF(A176&gt;'Bewertung Projektideen PL2027'!AD194,A176,'Bewertung Projektideen PL2027'!AD194)</f>
        <v>0</v>
      </c>
      <c r="C176" s="77">
        <f>IF(B176&gt;'Bewertung Projektideen PL2027'!AE194,B176,'Bewertung Projektideen PL2027'!AE194)</f>
        <v>0</v>
      </c>
      <c r="D176" s="77">
        <f>IF(C176&gt;'Bewertung Projektideen PL2027'!AF194,C176,'Bewertung Projektideen PL2027'!AF194)</f>
        <v>0</v>
      </c>
    </row>
    <row r="177" spans="1:4" ht="15.6" x14ac:dyDescent="0.3">
      <c r="A177" s="76">
        <f>'Bewertung Projektideen PL2027'!AC195</f>
        <v>0</v>
      </c>
      <c r="B177" s="77">
        <f>IF(A177&gt;'Bewertung Projektideen PL2027'!AD195,A177,'Bewertung Projektideen PL2027'!AD195)</f>
        <v>0</v>
      </c>
      <c r="C177" s="77">
        <f>IF(B177&gt;'Bewertung Projektideen PL2027'!AE195,B177,'Bewertung Projektideen PL2027'!AE195)</f>
        <v>0</v>
      </c>
      <c r="D177" s="77">
        <f>IF(C177&gt;'Bewertung Projektideen PL2027'!AF195,C177,'Bewertung Projektideen PL2027'!AF195)</f>
        <v>0</v>
      </c>
    </row>
    <row r="178" spans="1:4" ht="15.6" x14ac:dyDescent="0.3">
      <c r="A178" s="76">
        <f>'Bewertung Projektideen PL2027'!AC196</f>
        <v>0</v>
      </c>
      <c r="B178" s="77">
        <f>IF(A178&gt;'Bewertung Projektideen PL2027'!AD196,A178,'Bewertung Projektideen PL2027'!AD196)</f>
        <v>0</v>
      </c>
      <c r="C178" s="77">
        <f>IF(B178&gt;'Bewertung Projektideen PL2027'!AE196,B178,'Bewertung Projektideen PL2027'!AE196)</f>
        <v>0</v>
      </c>
      <c r="D178" s="77">
        <f>IF(C178&gt;'Bewertung Projektideen PL2027'!AF196,C178,'Bewertung Projektideen PL2027'!AF196)</f>
        <v>0</v>
      </c>
    </row>
    <row r="179" spans="1:4" ht="15.6" x14ac:dyDescent="0.3">
      <c r="A179" s="76">
        <f>'Bewertung Projektideen PL2027'!AC197</f>
        <v>0</v>
      </c>
      <c r="B179" s="77">
        <f>IF(A179&gt;'Bewertung Projektideen PL2027'!AD197,A179,'Bewertung Projektideen PL2027'!AD197)</f>
        <v>0</v>
      </c>
      <c r="C179" s="77">
        <f>IF(B179&gt;'Bewertung Projektideen PL2027'!AE197,B179,'Bewertung Projektideen PL2027'!AE197)</f>
        <v>0</v>
      </c>
      <c r="D179" s="77">
        <f>IF(C179&gt;'Bewertung Projektideen PL2027'!AF197,C179,'Bewertung Projektideen PL2027'!AF197)</f>
        <v>0</v>
      </c>
    </row>
    <row r="180" spans="1:4" ht="15.6" x14ac:dyDescent="0.3">
      <c r="A180" s="76">
        <f>'Bewertung Projektideen PL2027'!AC198</f>
        <v>0</v>
      </c>
      <c r="B180" s="77">
        <f>IF(A180&gt;'Bewertung Projektideen PL2027'!AD198,A180,'Bewertung Projektideen PL2027'!AD198)</f>
        <v>0</v>
      </c>
      <c r="C180" s="77">
        <f>IF(B180&gt;'Bewertung Projektideen PL2027'!AE198,B180,'Bewertung Projektideen PL2027'!AE198)</f>
        <v>0</v>
      </c>
      <c r="D180" s="77">
        <f>IF(C180&gt;'Bewertung Projektideen PL2027'!AF198,C180,'Bewertung Projektideen PL2027'!AF198)</f>
        <v>0</v>
      </c>
    </row>
    <row r="181" spans="1:4" ht="15.6" x14ac:dyDescent="0.3">
      <c r="A181" s="76">
        <f>'Bewertung Projektideen PL2027'!AC199</f>
        <v>0</v>
      </c>
      <c r="B181" s="77">
        <f>IF(A181&gt;'Bewertung Projektideen PL2027'!AD199,A181,'Bewertung Projektideen PL2027'!AD199)</f>
        <v>0</v>
      </c>
      <c r="C181" s="77">
        <f>IF(B181&gt;'Bewertung Projektideen PL2027'!AE199,B181,'Bewertung Projektideen PL2027'!AE199)</f>
        <v>0</v>
      </c>
      <c r="D181" s="77">
        <f>IF(C181&gt;'Bewertung Projektideen PL2027'!AF199,C181,'Bewertung Projektideen PL2027'!AF199)</f>
        <v>0</v>
      </c>
    </row>
    <row r="182" spans="1:4" ht="15.6" x14ac:dyDescent="0.3">
      <c r="A182" s="76">
        <f>'Bewertung Projektideen PL2027'!AC200</f>
        <v>0</v>
      </c>
      <c r="B182" s="77">
        <f>IF(A182&gt;'Bewertung Projektideen PL2027'!AD200,A182,'Bewertung Projektideen PL2027'!AD200)</f>
        <v>0</v>
      </c>
      <c r="C182" s="77">
        <f>IF(B182&gt;'Bewertung Projektideen PL2027'!AE200,B182,'Bewertung Projektideen PL2027'!AE200)</f>
        <v>0</v>
      </c>
      <c r="D182" s="77">
        <f>IF(C182&gt;'Bewertung Projektideen PL2027'!AF200,C182,'Bewertung Projektideen PL2027'!AF200)</f>
        <v>0</v>
      </c>
    </row>
    <row r="183" spans="1:4" ht="15.6" x14ac:dyDescent="0.3">
      <c r="A183" s="76">
        <f>'Bewertung Projektideen PL2027'!AC201</f>
        <v>0</v>
      </c>
      <c r="B183" s="77">
        <f>IF(A183&gt;'Bewertung Projektideen PL2027'!AD201,A183,'Bewertung Projektideen PL2027'!AD201)</f>
        <v>0</v>
      </c>
      <c r="C183" s="77">
        <f>IF(B183&gt;'Bewertung Projektideen PL2027'!AE201,B183,'Bewertung Projektideen PL2027'!AE201)</f>
        <v>0</v>
      </c>
      <c r="D183" s="77">
        <f>IF(C183&gt;'Bewertung Projektideen PL2027'!AF201,C183,'Bewertung Projektideen PL2027'!AF201)</f>
        <v>0</v>
      </c>
    </row>
    <row r="184" spans="1:4" ht="15.6" x14ac:dyDescent="0.3">
      <c r="A184" s="76">
        <f>'Bewertung Projektideen PL2027'!AC202</f>
        <v>0</v>
      </c>
      <c r="B184" s="77">
        <f>IF(A184&gt;'Bewertung Projektideen PL2027'!AD202,A184,'Bewertung Projektideen PL2027'!AD202)</f>
        <v>0</v>
      </c>
      <c r="C184" s="77">
        <f>IF(B184&gt;'Bewertung Projektideen PL2027'!AE202,B184,'Bewertung Projektideen PL2027'!AE202)</f>
        <v>0</v>
      </c>
      <c r="D184" s="77">
        <f>IF(C184&gt;'Bewertung Projektideen PL2027'!AF202,C184,'Bewertung Projektideen PL2027'!AF202)</f>
        <v>0</v>
      </c>
    </row>
    <row r="185" spans="1:4" ht="15.6" x14ac:dyDescent="0.3">
      <c r="A185" s="76">
        <f>'Bewertung Projektideen PL2027'!AC203</f>
        <v>0</v>
      </c>
      <c r="B185" s="77">
        <f>IF(A185&gt;'Bewertung Projektideen PL2027'!AD203,A185,'Bewertung Projektideen PL2027'!AD203)</f>
        <v>0</v>
      </c>
      <c r="C185" s="77">
        <f>IF(B185&gt;'Bewertung Projektideen PL2027'!AE203,B185,'Bewertung Projektideen PL2027'!AE203)</f>
        <v>0</v>
      </c>
      <c r="D185" s="77">
        <f>IF(C185&gt;'Bewertung Projektideen PL2027'!AF203,C185,'Bewertung Projektideen PL2027'!AF203)</f>
        <v>0</v>
      </c>
    </row>
    <row r="186" spans="1:4" ht="15.6" x14ac:dyDescent="0.3">
      <c r="A186" s="76">
        <f>'Bewertung Projektideen PL2027'!AC204</f>
        <v>0</v>
      </c>
      <c r="B186" s="77">
        <f>IF(A186&gt;'Bewertung Projektideen PL2027'!AD204,A186,'Bewertung Projektideen PL2027'!AD204)</f>
        <v>0</v>
      </c>
      <c r="C186" s="77">
        <f>IF(B186&gt;'Bewertung Projektideen PL2027'!AE204,B186,'Bewertung Projektideen PL2027'!AE204)</f>
        <v>0</v>
      </c>
      <c r="D186" s="77">
        <f>IF(C186&gt;'Bewertung Projektideen PL2027'!AF204,C186,'Bewertung Projektideen PL2027'!AF204)</f>
        <v>0</v>
      </c>
    </row>
    <row r="187" spans="1:4" ht="15.6" x14ac:dyDescent="0.3">
      <c r="A187" s="76">
        <f>'Bewertung Projektideen PL2027'!AC205</f>
        <v>0</v>
      </c>
      <c r="B187" s="77">
        <f>IF(A187&gt;'Bewertung Projektideen PL2027'!AD205,A187,'Bewertung Projektideen PL2027'!AD205)</f>
        <v>0</v>
      </c>
      <c r="C187" s="77">
        <f>IF(B187&gt;'Bewertung Projektideen PL2027'!AE205,B187,'Bewertung Projektideen PL2027'!AE205)</f>
        <v>0</v>
      </c>
      <c r="D187" s="77">
        <f>IF(C187&gt;'Bewertung Projektideen PL2027'!AF205,C187,'Bewertung Projektideen PL2027'!AF205)</f>
        <v>0</v>
      </c>
    </row>
    <row r="188" spans="1:4" ht="15.6" x14ac:dyDescent="0.3">
      <c r="A188" s="76">
        <f>'Bewertung Projektideen PL2027'!AC206</f>
        <v>0</v>
      </c>
      <c r="B188" s="77">
        <f>IF(A188&gt;'Bewertung Projektideen PL2027'!AD206,A188,'Bewertung Projektideen PL2027'!AD206)</f>
        <v>0</v>
      </c>
      <c r="C188" s="77">
        <f>IF(B188&gt;'Bewertung Projektideen PL2027'!AE206,B188,'Bewertung Projektideen PL2027'!AE206)</f>
        <v>0</v>
      </c>
      <c r="D188" s="77">
        <f>IF(C188&gt;'Bewertung Projektideen PL2027'!AF206,C188,'Bewertung Projektideen PL2027'!AF206)</f>
        <v>0</v>
      </c>
    </row>
    <row r="189" spans="1:4" ht="15.6" x14ac:dyDescent="0.3">
      <c r="A189" s="76">
        <f>'Bewertung Projektideen PL2027'!AC207</f>
        <v>0</v>
      </c>
      <c r="B189" s="77">
        <f>IF(A189&gt;'Bewertung Projektideen PL2027'!AD207,A189,'Bewertung Projektideen PL2027'!AD207)</f>
        <v>0</v>
      </c>
      <c r="C189" s="77">
        <f>IF(B189&gt;'Bewertung Projektideen PL2027'!AE207,B189,'Bewertung Projektideen PL2027'!AE207)</f>
        <v>0</v>
      </c>
      <c r="D189" s="77">
        <f>IF(C189&gt;'Bewertung Projektideen PL2027'!AF207,C189,'Bewertung Projektideen PL2027'!AF207)</f>
        <v>0</v>
      </c>
    </row>
    <row r="190" spans="1:4" ht="15.6" x14ac:dyDescent="0.3">
      <c r="A190" s="76">
        <f>'Bewertung Projektideen PL2027'!AC208</f>
        <v>0</v>
      </c>
      <c r="B190" s="77">
        <f>IF(A190&gt;'Bewertung Projektideen PL2027'!AD208,A190,'Bewertung Projektideen PL2027'!AD208)</f>
        <v>0</v>
      </c>
      <c r="C190" s="77">
        <f>IF(B190&gt;'Bewertung Projektideen PL2027'!AE208,B190,'Bewertung Projektideen PL2027'!AE208)</f>
        <v>0</v>
      </c>
      <c r="D190" s="77">
        <f>IF(C190&gt;'Bewertung Projektideen PL2027'!AF208,C190,'Bewertung Projektideen PL2027'!AF208)</f>
        <v>0</v>
      </c>
    </row>
    <row r="191" spans="1:4" ht="15.6" x14ac:dyDescent="0.3">
      <c r="A191" s="76">
        <f>'Bewertung Projektideen PL2027'!AC209</f>
        <v>0</v>
      </c>
      <c r="B191" s="77">
        <f>IF(A191&gt;'Bewertung Projektideen PL2027'!AD209,A191,'Bewertung Projektideen PL2027'!AD209)</f>
        <v>0</v>
      </c>
      <c r="C191" s="77">
        <f>IF(B191&gt;'Bewertung Projektideen PL2027'!AE209,B191,'Bewertung Projektideen PL2027'!AE209)</f>
        <v>0</v>
      </c>
      <c r="D191" s="77">
        <f>IF(C191&gt;'Bewertung Projektideen PL2027'!AF209,C191,'Bewertung Projektideen PL2027'!AF209)</f>
        <v>0</v>
      </c>
    </row>
    <row r="192" spans="1:4" ht="15.6" x14ac:dyDescent="0.3">
      <c r="A192" s="76">
        <f>'Bewertung Projektideen PL2027'!AC210</f>
        <v>0</v>
      </c>
      <c r="B192" s="77">
        <f>IF(A192&gt;'Bewertung Projektideen PL2027'!AD210,A192,'Bewertung Projektideen PL2027'!AD210)</f>
        <v>0</v>
      </c>
      <c r="C192" s="77">
        <f>IF(B192&gt;'Bewertung Projektideen PL2027'!AE210,B192,'Bewertung Projektideen PL2027'!AE210)</f>
        <v>0</v>
      </c>
      <c r="D192" s="77">
        <f>IF(C192&gt;'Bewertung Projektideen PL2027'!AF210,C192,'Bewertung Projektideen PL2027'!AF210)</f>
        <v>0</v>
      </c>
    </row>
    <row r="193" spans="1:4" ht="15.6" x14ac:dyDescent="0.3">
      <c r="A193" s="76">
        <f>'Bewertung Projektideen PL2027'!AC211</f>
        <v>0</v>
      </c>
      <c r="B193" s="77">
        <f>IF(A193&gt;'Bewertung Projektideen PL2027'!AD211,A193,'Bewertung Projektideen PL2027'!AD211)</f>
        <v>0</v>
      </c>
      <c r="C193" s="77">
        <f>IF(B193&gt;'Bewertung Projektideen PL2027'!AE211,B193,'Bewertung Projektideen PL2027'!AE211)</f>
        <v>0</v>
      </c>
      <c r="D193" s="77">
        <f>IF(C193&gt;'Bewertung Projektideen PL2027'!AF211,C193,'Bewertung Projektideen PL2027'!AF211)</f>
        <v>0</v>
      </c>
    </row>
    <row r="194" spans="1:4" ht="15.6" x14ac:dyDescent="0.3">
      <c r="A194" s="76">
        <f>'Bewertung Projektideen PL2027'!AC212</f>
        <v>0</v>
      </c>
      <c r="B194" s="77">
        <f>IF(A194&gt;'Bewertung Projektideen PL2027'!AD212,A194,'Bewertung Projektideen PL2027'!AD212)</f>
        <v>0</v>
      </c>
      <c r="C194" s="77">
        <f>IF(B194&gt;'Bewertung Projektideen PL2027'!AE212,B194,'Bewertung Projektideen PL2027'!AE212)</f>
        <v>0</v>
      </c>
      <c r="D194" s="77">
        <f>IF(C194&gt;'Bewertung Projektideen PL2027'!AF212,C194,'Bewertung Projektideen PL2027'!AF212)</f>
        <v>0</v>
      </c>
    </row>
    <row r="195" spans="1:4" ht="15.6" x14ac:dyDescent="0.3">
      <c r="A195" s="76">
        <f>'Bewertung Projektideen PL2027'!AC213</f>
        <v>0</v>
      </c>
      <c r="B195" s="77">
        <f>IF(A195&gt;'Bewertung Projektideen PL2027'!AD213,A195,'Bewertung Projektideen PL2027'!AD213)</f>
        <v>0</v>
      </c>
      <c r="C195" s="77">
        <f>IF(B195&gt;'Bewertung Projektideen PL2027'!AE213,B195,'Bewertung Projektideen PL2027'!AE213)</f>
        <v>0</v>
      </c>
      <c r="D195" s="77">
        <f>IF(C195&gt;'Bewertung Projektideen PL2027'!AF213,C195,'Bewertung Projektideen PL2027'!AF213)</f>
        <v>0</v>
      </c>
    </row>
    <row r="196" spans="1:4" ht="15.6" x14ac:dyDescent="0.3">
      <c r="A196" s="76">
        <f>'Bewertung Projektideen PL2027'!AC214</f>
        <v>0</v>
      </c>
      <c r="B196" s="77">
        <f>IF(A196&gt;'Bewertung Projektideen PL2027'!AD214,A196,'Bewertung Projektideen PL2027'!AD214)</f>
        <v>0</v>
      </c>
      <c r="C196" s="77">
        <f>IF(B196&gt;'Bewertung Projektideen PL2027'!AE214,B196,'Bewertung Projektideen PL2027'!AE214)</f>
        <v>0</v>
      </c>
      <c r="D196" s="77">
        <f>IF(C196&gt;'Bewertung Projektideen PL2027'!AF214,C196,'Bewertung Projektideen PL2027'!AF214)</f>
        <v>0</v>
      </c>
    </row>
    <row r="197" spans="1:4" ht="15.6" x14ac:dyDescent="0.3">
      <c r="A197" s="76">
        <f>'Bewertung Projektideen PL2027'!AC215</f>
        <v>0</v>
      </c>
      <c r="B197" s="77">
        <f>IF(A197&gt;'Bewertung Projektideen PL2027'!AD215,A197,'Bewertung Projektideen PL2027'!AD215)</f>
        <v>0</v>
      </c>
      <c r="C197" s="77">
        <f>IF(B197&gt;'Bewertung Projektideen PL2027'!AE215,B197,'Bewertung Projektideen PL2027'!AE215)</f>
        <v>0</v>
      </c>
      <c r="D197" s="77">
        <f>IF(C197&gt;'Bewertung Projektideen PL2027'!AF215,C197,'Bewertung Projektideen PL2027'!AF215)</f>
        <v>0</v>
      </c>
    </row>
    <row r="198" spans="1:4" ht="15.6" x14ac:dyDescent="0.3">
      <c r="A198" s="76">
        <f>'Bewertung Projektideen PL2027'!AC216</f>
        <v>0</v>
      </c>
      <c r="B198" s="77">
        <f>IF(A198&gt;'Bewertung Projektideen PL2027'!AD216,A198,'Bewertung Projektideen PL2027'!AD216)</f>
        <v>0</v>
      </c>
      <c r="C198" s="77">
        <f>IF(B198&gt;'Bewertung Projektideen PL2027'!AE216,B198,'Bewertung Projektideen PL2027'!AE216)</f>
        <v>0</v>
      </c>
      <c r="D198" s="77">
        <f>IF(C198&gt;'Bewertung Projektideen PL2027'!AF216,C198,'Bewertung Projektideen PL2027'!AF216)</f>
        <v>0</v>
      </c>
    </row>
    <row r="199" spans="1:4" ht="15.6" x14ac:dyDescent="0.3">
      <c r="A199" s="76">
        <f>'Bewertung Projektideen PL2027'!AC217</f>
        <v>0</v>
      </c>
      <c r="B199" s="77">
        <f>IF(A199&gt;'Bewertung Projektideen PL2027'!AD217,A199,'Bewertung Projektideen PL2027'!AD217)</f>
        <v>0</v>
      </c>
      <c r="C199" s="77">
        <f>IF(B199&gt;'Bewertung Projektideen PL2027'!AE217,B199,'Bewertung Projektideen PL2027'!AE217)</f>
        <v>0</v>
      </c>
      <c r="D199" s="77">
        <f>IF(C199&gt;'Bewertung Projektideen PL2027'!AF217,C199,'Bewertung Projektideen PL2027'!AF217)</f>
        <v>0</v>
      </c>
    </row>
    <row r="200" spans="1:4" ht="15.6" x14ac:dyDescent="0.3">
      <c r="A200" s="76">
        <f>'Bewertung Projektideen PL2027'!AC218</f>
        <v>0</v>
      </c>
      <c r="B200" s="77">
        <f>IF(A200&gt;'Bewertung Projektideen PL2027'!AD218,A200,'Bewertung Projektideen PL2027'!AD218)</f>
        <v>0</v>
      </c>
      <c r="C200" s="77">
        <f>IF(B200&gt;'Bewertung Projektideen PL2027'!AE218,B200,'Bewertung Projektideen PL2027'!AE218)</f>
        <v>0</v>
      </c>
      <c r="D200" s="77">
        <f>IF(C200&gt;'Bewertung Projektideen PL2027'!AF218,C200,'Bewertung Projektideen PL2027'!AF218)</f>
        <v>0</v>
      </c>
    </row>
    <row r="201" spans="1:4" ht="15.6" x14ac:dyDescent="0.3">
      <c r="A201" s="76">
        <f>'Bewertung Projektideen PL2027'!AC219</f>
        <v>0</v>
      </c>
      <c r="B201" s="77">
        <f>IF(A201&gt;'Bewertung Projektideen PL2027'!AD219,A201,'Bewertung Projektideen PL2027'!AD219)</f>
        <v>0</v>
      </c>
      <c r="C201" s="77">
        <f>IF(B201&gt;'Bewertung Projektideen PL2027'!AE219,B201,'Bewertung Projektideen PL2027'!AE219)</f>
        <v>0</v>
      </c>
      <c r="D201" s="77">
        <f>IF(C201&gt;'Bewertung Projektideen PL2027'!AF219,C201,'Bewertung Projektideen PL2027'!AF219)</f>
        <v>0</v>
      </c>
    </row>
    <row r="202" spans="1:4" ht="15.6" x14ac:dyDescent="0.3">
      <c r="A202" s="76">
        <f>'Bewertung Projektideen PL2027'!AC220</f>
        <v>0</v>
      </c>
      <c r="B202" s="77">
        <f>IF(A202&gt;'Bewertung Projektideen PL2027'!AD220,A202,'Bewertung Projektideen PL2027'!AD220)</f>
        <v>0</v>
      </c>
      <c r="C202" s="77">
        <f>IF(B202&gt;'Bewertung Projektideen PL2027'!AE220,B202,'Bewertung Projektideen PL2027'!AE220)</f>
        <v>0</v>
      </c>
      <c r="D202" s="77">
        <f>IF(C202&gt;'Bewertung Projektideen PL2027'!AF220,C202,'Bewertung Projektideen PL2027'!AF220)</f>
        <v>0</v>
      </c>
    </row>
    <row r="203" spans="1:4" ht="15.6" x14ac:dyDescent="0.3">
      <c r="A203" s="76">
        <f>'Bewertung Projektideen PL2027'!AC221</f>
        <v>0</v>
      </c>
      <c r="B203" s="77">
        <f>IF(A203&gt;'Bewertung Projektideen PL2027'!AD221,A203,'Bewertung Projektideen PL2027'!AD221)</f>
        <v>0</v>
      </c>
      <c r="C203" s="77">
        <f>IF(B203&gt;'Bewertung Projektideen PL2027'!AE221,B203,'Bewertung Projektideen PL2027'!AE221)</f>
        <v>0</v>
      </c>
      <c r="D203" s="77">
        <f>IF(C203&gt;'Bewertung Projektideen PL2027'!AF221,C203,'Bewertung Projektideen PL2027'!AF221)</f>
        <v>0</v>
      </c>
    </row>
    <row r="204" spans="1:4" ht="15.6" x14ac:dyDescent="0.3">
      <c r="A204" s="76">
        <f>'Bewertung Projektideen PL2027'!AC222</f>
        <v>0</v>
      </c>
      <c r="B204" s="77">
        <f>IF(A204&gt;'Bewertung Projektideen PL2027'!AD222,A204,'Bewertung Projektideen PL2027'!AD222)</f>
        <v>0</v>
      </c>
      <c r="C204" s="77">
        <f>IF(B204&gt;'Bewertung Projektideen PL2027'!AE222,B204,'Bewertung Projektideen PL2027'!AE222)</f>
        <v>0</v>
      </c>
      <c r="D204" s="77">
        <f>IF(C204&gt;'Bewertung Projektideen PL2027'!AF222,C204,'Bewertung Projektideen PL2027'!AF222)</f>
        <v>0</v>
      </c>
    </row>
    <row r="205" spans="1:4" ht="15.6" x14ac:dyDescent="0.3">
      <c r="A205" s="76">
        <f>'Bewertung Projektideen PL2027'!AC223</f>
        <v>0</v>
      </c>
      <c r="B205" s="77">
        <f>IF(A205&gt;'Bewertung Projektideen PL2027'!AD223,A205,'Bewertung Projektideen PL2027'!AD223)</f>
        <v>0</v>
      </c>
      <c r="C205" s="77">
        <f>IF(B205&gt;'Bewertung Projektideen PL2027'!AE223,B205,'Bewertung Projektideen PL2027'!AE223)</f>
        <v>0</v>
      </c>
      <c r="D205" s="77">
        <f>IF(C205&gt;'Bewertung Projektideen PL2027'!AF223,C205,'Bewertung Projektideen PL2027'!AF223)</f>
        <v>0</v>
      </c>
    </row>
    <row r="206" spans="1:4" ht="15.6" x14ac:dyDescent="0.3">
      <c r="A206" s="76">
        <f>'Bewertung Projektideen PL2027'!AC224</f>
        <v>0</v>
      </c>
      <c r="B206" s="77">
        <f>IF(A206&gt;'Bewertung Projektideen PL2027'!AD224,A206,'Bewertung Projektideen PL2027'!AD224)</f>
        <v>0</v>
      </c>
      <c r="C206" s="77">
        <f>IF(B206&gt;'Bewertung Projektideen PL2027'!AE224,B206,'Bewertung Projektideen PL2027'!AE224)</f>
        <v>0</v>
      </c>
      <c r="D206" s="77">
        <f>IF(C206&gt;'Bewertung Projektideen PL2027'!AF224,C206,'Bewertung Projektideen PL2027'!AF224)</f>
        <v>0</v>
      </c>
    </row>
    <row r="207" spans="1:4" ht="15.6" x14ac:dyDescent="0.3">
      <c r="A207" s="76">
        <f>'Bewertung Projektideen PL2027'!AC225</f>
        <v>0</v>
      </c>
      <c r="B207" s="77">
        <f>IF(A207&gt;'Bewertung Projektideen PL2027'!AD225,A207,'Bewertung Projektideen PL2027'!AD225)</f>
        <v>0</v>
      </c>
      <c r="C207" s="77">
        <f>IF(B207&gt;'Bewertung Projektideen PL2027'!AE225,B207,'Bewertung Projektideen PL2027'!AE225)</f>
        <v>0</v>
      </c>
      <c r="D207" s="77">
        <f>IF(C207&gt;'Bewertung Projektideen PL2027'!AF225,C207,'Bewertung Projektideen PL2027'!AF225)</f>
        <v>0</v>
      </c>
    </row>
    <row r="208" spans="1:4" ht="15.6" x14ac:dyDescent="0.3">
      <c r="A208" s="76">
        <f>'Bewertung Projektideen PL2027'!AC226</f>
        <v>0</v>
      </c>
      <c r="B208" s="77">
        <f>IF(A208&gt;'Bewertung Projektideen PL2027'!AD226,A208,'Bewertung Projektideen PL2027'!AD226)</f>
        <v>0</v>
      </c>
      <c r="C208" s="77">
        <f>IF(B208&gt;'Bewertung Projektideen PL2027'!AE226,B208,'Bewertung Projektideen PL2027'!AE226)</f>
        <v>0</v>
      </c>
      <c r="D208" s="77">
        <f>IF(C208&gt;'Bewertung Projektideen PL2027'!AF226,C208,'Bewertung Projektideen PL2027'!AF226)</f>
        <v>0</v>
      </c>
    </row>
    <row r="209" spans="1:4" ht="15.6" x14ac:dyDescent="0.3">
      <c r="A209" s="76">
        <f>'Bewertung Projektideen PL2027'!AC227</f>
        <v>0</v>
      </c>
      <c r="B209" s="77">
        <f>IF(A209&gt;'Bewertung Projektideen PL2027'!AD227,A209,'Bewertung Projektideen PL2027'!AD227)</f>
        <v>0</v>
      </c>
      <c r="C209" s="77">
        <f>IF(B209&gt;'Bewertung Projektideen PL2027'!AE227,B209,'Bewertung Projektideen PL2027'!AE227)</f>
        <v>0</v>
      </c>
      <c r="D209" s="77">
        <f>IF(C209&gt;'Bewertung Projektideen PL2027'!AF227,C209,'Bewertung Projektideen PL2027'!AF227)</f>
        <v>0</v>
      </c>
    </row>
    <row r="210" spans="1:4" ht="15.6" x14ac:dyDescent="0.3">
      <c r="A210" s="76">
        <f>'Bewertung Projektideen PL2027'!AC228</f>
        <v>0</v>
      </c>
      <c r="B210" s="77">
        <f>IF(A210&gt;'Bewertung Projektideen PL2027'!AD228,A210,'Bewertung Projektideen PL2027'!AD228)</f>
        <v>0</v>
      </c>
      <c r="C210" s="77">
        <f>IF(B210&gt;'Bewertung Projektideen PL2027'!AE228,B210,'Bewertung Projektideen PL2027'!AE228)</f>
        <v>0</v>
      </c>
      <c r="D210" s="77">
        <f>IF(C210&gt;'Bewertung Projektideen PL2027'!AF228,C210,'Bewertung Projektideen PL2027'!AF228)</f>
        <v>0</v>
      </c>
    </row>
    <row r="211" spans="1:4" ht="15.6" x14ac:dyDescent="0.3">
      <c r="A211" s="76">
        <f>'Bewertung Projektideen PL2027'!AC229</f>
        <v>0</v>
      </c>
      <c r="B211" s="77">
        <f>IF(A211&gt;'Bewertung Projektideen PL2027'!AD229,A211,'Bewertung Projektideen PL2027'!AD229)</f>
        <v>0</v>
      </c>
      <c r="C211" s="77">
        <f>IF(B211&gt;'Bewertung Projektideen PL2027'!AE229,B211,'Bewertung Projektideen PL2027'!AE229)</f>
        <v>0</v>
      </c>
      <c r="D211" s="77">
        <f>IF(C211&gt;'Bewertung Projektideen PL2027'!AF229,C211,'Bewertung Projektideen PL2027'!AF229)</f>
        <v>0</v>
      </c>
    </row>
    <row r="212" spans="1:4" ht="15.6" x14ac:dyDescent="0.3">
      <c r="A212" s="76">
        <f>'Bewertung Projektideen PL2027'!AC230</f>
        <v>0</v>
      </c>
      <c r="B212" s="77">
        <f>IF(A212&gt;'Bewertung Projektideen PL2027'!AD230,A212,'Bewertung Projektideen PL2027'!AD230)</f>
        <v>0</v>
      </c>
      <c r="C212" s="77">
        <f>IF(B212&gt;'Bewertung Projektideen PL2027'!AE230,B212,'Bewertung Projektideen PL2027'!AE230)</f>
        <v>0</v>
      </c>
      <c r="D212" s="77">
        <f>IF(C212&gt;'Bewertung Projektideen PL2027'!AF230,C212,'Bewertung Projektideen PL2027'!AF230)</f>
        <v>0</v>
      </c>
    </row>
    <row r="213" spans="1:4" ht="15.6" x14ac:dyDescent="0.3">
      <c r="A213" s="76">
        <f>'Bewertung Projektideen PL2027'!AC231</f>
        <v>0</v>
      </c>
      <c r="B213" s="77">
        <f>IF(A213&gt;'Bewertung Projektideen PL2027'!AD231,A213,'Bewertung Projektideen PL2027'!AD231)</f>
        <v>0</v>
      </c>
      <c r="C213" s="77">
        <f>IF(B213&gt;'Bewertung Projektideen PL2027'!AE231,B213,'Bewertung Projektideen PL2027'!AE231)</f>
        <v>0</v>
      </c>
      <c r="D213" s="77">
        <f>IF(C213&gt;'Bewertung Projektideen PL2027'!AF231,C213,'Bewertung Projektideen PL2027'!AF231)</f>
        <v>0</v>
      </c>
    </row>
    <row r="214" spans="1:4" ht="15.6" x14ac:dyDescent="0.3">
      <c r="A214" s="76">
        <f>'Bewertung Projektideen PL2027'!AC232</f>
        <v>0</v>
      </c>
      <c r="B214" s="77">
        <f>IF(A214&gt;'Bewertung Projektideen PL2027'!AD232,A214,'Bewertung Projektideen PL2027'!AD232)</f>
        <v>0</v>
      </c>
      <c r="C214" s="77">
        <f>IF(B214&gt;'Bewertung Projektideen PL2027'!AE232,B214,'Bewertung Projektideen PL2027'!AE232)</f>
        <v>0</v>
      </c>
      <c r="D214" s="77">
        <f>IF(C214&gt;'Bewertung Projektideen PL2027'!AF232,C214,'Bewertung Projektideen PL2027'!AF232)</f>
        <v>0</v>
      </c>
    </row>
    <row r="215" spans="1:4" ht="15.6" x14ac:dyDescent="0.3">
      <c r="A215" s="76">
        <f>'Bewertung Projektideen PL2027'!AC233</f>
        <v>0</v>
      </c>
      <c r="B215" s="77">
        <f>IF(A215&gt;'Bewertung Projektideen PL2027'!AD233,A215,'Bewertung Projektideen PL2027'!AD233)</f>
        <v>0</v>
      </c>
      <c r="C215" s="77">
        <f>IF(B215&gt;'Bewertung Projektideen PL2027'!AE233,B215,'Bewertung Projektideen PL2027'!AE233)</f>
        <v>0</v>
      </c>
      <c r="D215" s="77">
        <f>IF(C215&gt;'Bewertung Projektideen PL2027'!AF233,C215,'Bewertung Projektideen PL2027'!AF233)</f>
        <v>0</v>
      </c>
    </row>
    <row r="216" spans="1:4" ht="15.6" x14ac:dyDescent="0.3">
      <c r="A216" s="76">
        <f>'Bewertung Projektideen PL2027'!AC234</f>
        <v>0</v>
      </c>
      <c r="B216" s="77">
        <f>IF(A216&gt;'Bewertung Projektideen PL2027'!AD234,A216,'Bewertung Projektideen PL2027'!AD234)</f>
        <v>0</v>
      </c>
      <c r="C216" s="77">
        <f>IF(B216&gt;'Bewertung Projektideen PL2027'!AE234,B216,'Bewertung Projektideen PL2027'!AE234)</f>
        <v>0</v>
      </c>
      <c r="D216" s="77">
        <f>IF(C216&gt;'Bewertung Projektideen PL2027'!AF234,C216,'Bewertung Projektideen PL2027'!AF234)</f>
        <v>0</v>
      </c>
    </row>
    <row r="217" spans="1:4" ht="15.6" x14ac:dyDescent="0.3">
      <c r="A217" s="76">
        <f>'Bewertung Projektideen PL2027'!AC235</f>
        <v>0</v>
      </c>
      <c r="B217" s="77">
        <f>IF(A217&gt;'Bewertung Projektideen PL2027'!AD235,A217,'Bewertung Projektideen PL2027'!AD235)</f>
        <v>0</v>
      </c>
      <c r="C217" s="77">
        <f>IF(B217&gt;'Bewertung Projektideen PL2027'!AE235,B217,'Bewertung Projektideen PL2027'!AE235)</f>
        <v>0</v>
      </c>
      <c r="D217" s="77">
        <f>IF(C217&gt;'Bewertung Projektideen PL2027'!AF235,C217,'Bewertung Projektideen PL2027'!AF235)</f>
        <v>0</v>
      </c>
    </row>
    <row r="218" spans="1:4" ht="15.6" x14ac:dyDescent="0.3">
      <c r="A218" s="76">
        <f>'Bewertung Projektideen PL2027'!AC236</f>
        <v>0</v>
      </c>
      <c r="B218" s="77">
        <f>IF(A218&gt;'Bewertung Projektideen PL2027'!AD236,A218,'Bewertung Projektideen PL2027'!AD236)</f>
        <v>0</v>
      </c>
      <c r="C218" s="77">
        <f>IF(B218&gt;'Bewertung Projektideen PL2027'!AE236,B218,'Bewertung Projektideen PL2027'!AE236)</f>
        <v>0</v>
      </c>
      <c r="D218" s="77">
        <f>IF(C218&gt;'Bewertung Projektideen PL2027'!AF236,C218,'Bewertung Projektideen PL2027'!AF236)</f>
        <v>0</v>
      </c>
    </row>
    <row r="219" spans="1:4" ht="15.6" x14ac:dyDescent="0.3">
      <c r="A219" s="76">
        <f>'Bewertung Projektideen PL2027'!AC237</f>
        <v>0</v>
      </c>
      <c r="B219" s="77">
        <f>IF(A219&gt;'Bewertung Projektideen PL2027'!AD237,A219,'Bewertung Projektideen PL2027'!AD237)</f>
        <v>0</v>
      </c>
      <c r="C219" s="77">
        <f>IF(B219&gt;'Bewertung Projektideen PL2027'!AE237,B219,'Bewertung Projektideen PL2027'!AE237)</f>
        <v>0</v>
      </c>
      <c r="D219" s="77">
        <f>IF(C219&gt;'Bewertung Projektideen PL2027'!AF237,C219,'Bewertung Projektideen PL2027'!AF237)</f>
        <v>0</v>
      </c>
    </row>
    <row r="220" spans="1:4" ht="15.6" x14ac:dyDescent="0.3">
      <c r="A220" s="76">
        <f>'Bewertung Projektideen PL2027'!AC238</f>
        <v>0</v>
      </c>
      <c r="B220" s="77">
        <f>IF(A220&gt;'Bewertung Projektideen PL2027'!AD238,A220,'Bewertung Projektideen PL2027'!AD238)</f>
        <v>0</v>
      </c>
      <c r="C220" s="77">
        <f>IF(B220&gt;'Bewertung Projektideen PL2027'!AE238,B220,'Bewertung Projektideen PL2027'!AE238)</f>
        <v>0</v>
      </c>
      <c r="D220" s="77">
        <f>IF(C220&gt;'Bewertung Projektideen PL2027'!AF238,C220,'Bewertung Projektideen PL2027'!AF238)</f>
        <v>0</v>
      </c>
    </row>
    <row r="221" spans="1:4" ht="15.6" x14ac:dyDescent="0.3">
      <c r="A221" s="76">
        <f>'Bewertung Projektideen PL2027'!AC239</f>
        <v>0</v>
      </c>
      <c r="B221" s="77">
        <f>IF(A221&gt;'Bewertung Projektideen PL2027'!AD239,A221,'Bewertung Projektideen PL2027'!AD239)</f>
        <v>0</v>
      </c>
      <c r="C221" s="77">
        <f>IF(B221&gt;'Bewertung Projektideen PL2027'!AE239,B221,'Bewertung Projektideen PL2027'!AE239)</f>
        <v>0</v>
      </c>
      <c r="D221" s="77">
        <f>IF(C221&gt;'Bewertung Projektideen PL2027'!AF239,C221,'Bewertung Projektideen PL2027'!AF239)</f>
        <v>0</v>
      </c>
    </row>
    <row r="222" spans="1:4" ht="15.6" x14ac:dyDescent="0.3">
      <c r="A222" s="76">
        <f>'Bewertung Projektideen PL2027'!AC240</f>
        <v>0</v>
      </c>
      <c r="B222" s="77">
        <f>IF(A222&gt;'Bewertung Projektideen PL2027'!AD240,A222,'Bewertung Projektideen PL2027'!AD240)</f>
        <v>0</v>
      </c>
      <c r="C222" s="77">
        <f>IF(B222&gt;'Bewertung Projektideen PL2027'!AE240,B222,'Bewertung Projektideen PL2027'!AE240)</f>
        <v>0</v>
      </c>
      <c r="D222" s="77">
        <f>IF(C222&gt;'Bewertung Projektideen PL2027'!AF240,C222,'Bewertung Projektideen PL2027'!AF240)</f>
        <v>0</v>
      </c>
    </row>
    <row r="223" spans="1:4" ht="15.6" x14ac:dyDescent="0.3">
      <c r="A223" s="76">
        <f>'Bewertung Projektideen PL2027'!AC241</f>
        <v>0</v>
      </c>
      <c r="B223" s="77">
        <f>IF(A223&gt;HT!X224,A223,'Bewertung Projektideen PL2027'!AD241)</f>
        <v>0</v>
      </c>
      <c r="C223" s="77">
        <f>IF(B223&gt;HT!Y224,B223,'Bewertung Projektideen PL2027'!AE241)</f>
        <v>0</v>
      </c>
      <c r="D223" s="77">
        <f>IF(C223&gt;HT!Z224,C223,'Bewertung Projektideen PL2027'!AF241)</f>
        <v>0</v>
      </c>
    </row>
    <row r="224" spans="1:4" ht="15.6" x14ac:dyDescent="0.3">
      <c r="A224" s="76">
        <f>'Bewertung Projektideen PL2027'!AC242</f>
        <v>0</v>
      </c>
      <c r="B224" s="77">
        <f>IF(A224&gt;HT!X225,A224,'Bewertung Projektideen PL2027'!AD242)</f>
        <v>0</v>
      </c>
      <c r="C224" s="77">
        <f>IF(B224&gt;HT!Y225,B224,'Bewertung Projektideen PL2027'!AE242)</f>
        <v>0</v>
      </c>
      <c r="D224" s="77">
        <f>IF(C224&gt;HT!Z225,C224,'Bewertung Projektideen PL2027'!AF242)</f>
        <v>0</v>
      </c>
    </row>
    <row r="225" spans="1:4" ht="15.6" x14ac:dyDescent="0.3">
      <c r="A225" s="76">
        <f>'Bewertung Projektideen PL2027'!AC243</f>
        <v>0</v>
      </c>
      <c r="B225" s="77">
        <f>IF(A225&gt;HT!X226,A225,'Bewertung Projektideen PL2027'!AD243)</f>
        <v>0</v>
      </c>
      <c r="C225" s="77">
        <f>IF(B225&gt;HT!Y226,B225,'Bewertung Projektideen PL2027'!AE243)</f>
        <v>0</v>
      </c>
      <c r="D225" s="77">
        <f>IF(C225&gt;HT!Z226,C225,'Bewertung Projektideen PL2027'!AF243)</f>
        <v>0</v>
      </c>
    </row>
    <row r="226" spans="1:4" ht="15.6" x14ac:dyDescent="0.3">
      <c r="A226" s="76">
        <f>'Bewertung Projektideen PL2027'!AC244</f>
        <v>0</v>
      </c>
      <c r="B226" s="77">
        <f>IF(A226&gt;HT!X227,A226,'Bewertung Projektideen PL2027'!AD244)</f>
        <v>0</v>
      </c>
      <c r="C226" s="77">
        <f>IF(B226&gt;HT!Y227,B226,'Bewertung Projektideen PL2027'!AE244)</f>
        <v>0</v>
      </c>
      <c r="D226" s="77">
        <f>IF(C226&gt;HT!Z227,C226,'Bewertung Projektideen PL2027'!AF244)</f>
        <v>0</v>
      </c>
    </row>
    <row r="227" spans="1:4" ht="15.6" x14ac:dyDescent="0.3">
      <c r="A227" s="76">
        <f>'Bewertung Projektideen PL2027'!AC245</f>
        <v>0</v>
      </c>
      <c r="B227" s="77">
        <f>IF(A227&gt;HT!X228,A227,'Bewertung Projektideen PL2027'!AD245)</f>
        <v>0</v>
      </c>
      <c r="C227" s="77">
        <f>IF(B227&gt;HT!Y228,B227,'Bewertung Projektideen PL2027'!AE245)</f>
        <v>0</v>
      </c>
      <c r="D227" s="77">
        <f>IF(C227&gt;HT!Z228,C227,'Bewertung Projektideen PL2027'!AF245)</f>
        <v>0</v>
      </c>
    </row>
    <row r="228" spans="1:4" ht="15.6" x14ac:dyDescent="0.3">
      <c r="A228" s="76">
        <f>'Bewertung Projektideen PL2027'!AC246</f>
        <v>0</v>
      </c>
      <c r="B228" s="77">
        <f>IF(A228&gt;HT!X229,A228,'Bewertung Projektideen PL2027'!AD246)</f>
        <v>0</v>
      </c>
      <c r="C228" s="77">
        <f>IF(B228&gt;HT!Y229,B228,'Bewertung Projektideen PL2027'!AE246)</f>
        <v>0</v>
      </c>
      <c r="D228" s="77">
        <f>IF(C228&gt;HT!Z229,C228,'Bewertung Projektideen PL2027'!AF246)</f>
        <v>0</v>
      </c>
    </row>
    <row r="229" spans="1:4" ht="15.6" x14ac:dyDescent="0.3">
      <c r="A229" s="76">
        <f>'Bewertung Projektideen PL2027'!AC247</f>
        <v>0</v>
      </c>
      <c r="B229" s="77">
        <f>IF(A229&gt;HT!X230,A229,'Bewertung Projektideen PL2027'!AD247)</f>
        <v>0</v>
      </c>
      <c r="C229" s="77">
        <f>IF(B229&gt;HT!Y230,B229,'Bewertung Projektideen PL2027'!AE247)</f>
        <v>0</v>
      </c>
      <c r="D229" s="77">
        <f>IF(C229&gt;HT!Z230,C229,'Bewertung Projektideen PL2027'!AF247)</f>
        <v>0</v>
      </c>
    </row>
    <row r="230" spans="1:4" ht="15.6" x14ac:dyDescent="0.3">
      <c r="A230" s="76">
        <f>'Bewertung Projektideen PL2027'!AC248</f>
        <v>0</v>
      </c>
      <c r="B230" s="77">
        <f>IF(A230&gt;HT!X231,A230,'Bewertung Projektideen PL2027'!AD248)</f>
        <v>0</v>
      </c>
      <c r="C230" s="77">
        <f>IF(B230&gt;HT!Y231,B230,'Bewertung Projektideen PL2027'!AE248)</f>
        <v>0</v>
      </c>
      <c r="D230" s="77">
        <f>IF(C230&gt;HT!Z231,C230,'Bewertung Projektideen PL2027'!AF248)</f>
        <v>0</v>
      </c>
    </row>
    <row r="231" spans="1:4" ht="15.6" x14ac:dyDescent="0.3">
      <c r="A231" s="76">
        <f>'Bewertung Projektideen PL2027'!AC249</f>
        <v>0</v>
      </c>
      <c r="B231" s="77">
        <f>IF(A231&gt;HT!X232,A231,'Bewertung Projektideen PL2027'!AD249)</f>
        <v>0</v>
      </c>
      <c r="C231" s="77">
        <f>IF(B231&gt;HT!Y232,B231,'Bewertung Projektideen PL2027'!AE249)</f>
        <v>0</v>
      </c>
      <c r="D231" s="77">
        <f>IF(C231&gt;HT!Z232,C231,'Bewertung Projektideen PL2027'!AF249)</f>
        <v>0</v>
      </c>
    </row>
    <row r="232" spans="1:4" ht="15.6" x14ac:dyDescent="0.3">
      <c r="A232" s="76">
        <f>'Bewertung Projektideen PL2027'!AC250</f>
        <v>0</v>
      </c>
      <c r="B232" s="77">
        <f>IF(A232&gt;HT!X233,A232,'Bewertung Projektideen PL2027'!AD250)</f>
        <v>0</v>
      </c>
      <c r="C232" s="77">
        <f>IF(B232&gt;HT!Y233,B232,'Bewertung Projektideen PL2027'!AE250)</f>
        <v>0</v>
      </c>
      <c r="D232" s="77">
        <f>IF(C232&gt;HT!Z233,C232,'Bewertung Projektideen PL2027'!AF250)</f>
        <v>0</v>
      </c>
    </row>
    <row r="233" spans="1:4" ht="15.6" x14ac:dyDescent="0.3">
      <c r="A233" s="76">
        <f>'Bewertung Projektideen PL2027'!AC251</f>
        <v>0</v>
      </c>
      <c r="B233" s="77">
        <f>IF(A233&gt;HT!X234,A233,'Bewertung Projektideen PL2027'!AD251)</f>
        <v>0</v>
      </c>
      <c r="C233" s="77">
        <f>IF(B233&gt;HT!Y234,B233,'Bewertung Projektideen PL2027'!AE251)</f>
        <v>0</v>
      </c>
      <c r="D233" s="77">
        <f>IF(C233&gt;HT!Z234,C233,'Bewertung Projektideen PL2027'!AF251)</f>
        <v>0</v>
      </c>
    </row>
    <row r="234" spans="1:4" ht="15.6" x14ac:dyDescent="0.3">
      <c r="A234" s="76">
        <f>'Bewertung Projektideen PL2027'!AC252</f>
        <v>0</v>
      </c>
      <c r="B234" s="77">
        <f>IF(A234&gt;HT!X235,A234,'Bewertung Projektideen PL2027'!AD252)</f>
        <v>0</v>
      </c>
      <c r="C234" s="77">
        <f>IF(B234&gt;HT!Y235,B234,'Bewertung Projektideen PL2027'!AE252)</f>
        <v>0</v>
      </c>
      <c r="D234" s="77">
        <f>IF(C234&gt;HT!Z235,C234,'Bewertung Projektideen PL2027'!AF252)</f>
        <v>0</v>
      </c>
    </row>
    <row r="235" spans="1:4" ht="15.6" x14ac:dyDescent="0.3">
      <c r="A235" s="76">
        <f>'Bewertung Projektideen PL2027'!AC253</f>
        <v>0</v>
      </c>
      <c r="B235" s="77">
        <f>IF(A235&gt;HT!X236,A235,'Bewertung Projektideen PL2027'!AD253)</f>
        <v>0</v>
      </c>
      <c r="C235" s="77">
        <f>IF(B235&gt;HT!Y236,B235,'Bewertung Projektideen PL2027'!AE253)</f>
        <v>0</v>
      </c>
      <c r="D235" s="77">
        <f>IF(C235&gt;HT!Z236,C235,'Bewertung Projektideen PL2027'!AF253)</f>
        <v>0</v>
      </c>
    </row>
    <row r="236" spans="1:4" ht="15.6" x14ac:dyDescent="0.3">
      <c r="A236" s="76">
        <f>'Bewertung Projektideen PL2027'!AC254</f>
        <v>0</v>
      </c>
      <c r="B236" s="77">
        <f>IF(A236&gt;HT!X237,A236,'Bewertung Projektideen PL2027'!AD254)</f>
        <v>0</v>
      </c>
      <c r="C236" s="77">
        <f>IF(B236&gt;HT!Y237,B236,'Bewertung Projektideen PL2027'!AE254)</f>
        <v>0</v>
      </c>
      <c r="D236" s="77">
        <f>IF(C236&gt;HT!Z237,C236,'Bewertung Projektideen PL2027'!AF254)</f>
        <v>0</v>
      </c>
    </row>
    <row r="237" spans="1:4" ht="15.6" x14ac:dyDescent="0.3">
      <c r="A237" s="76">
        <f>'Bewertung Projektideen PL2027'!AC255</f>
        <v>0</v>
      </c>
      <c r="B237" s="77">
        <f>IF(A237&gt;HT!X238,A237,'Bewertung Projektideen PL2027'!AD255)</f>
        <v>0</v>
      </c>
      <c r="C237" s="77">
        <f>IF(B237&gt;HT!Y238,B237,'Bewertung Projektideen PL2027'!AE255)</f>
        <v>0</v>
      </c>
      <c r="D237" s="77">
        <f>IF(C237&gt;HT!Z238,C237,'Bewertung Projektideen PL2027'!AF255)</f>
        <v>0</v>
      </c>
    </row>
    <row r="238" spans="1:4" ht="15.6" x14ac:dyDescent="0.3">
      <c r="A238" s="76">
        <f>'Bewertung Projektideen PL2027'!AC256</f>
        <v>0</v>
      </c>
      <c r="B238" s="77">
        <f>IF(A238&gt;HT!X239,A238,'Bewertung Projektideen PL2027'!AD256)</f>
        <v>0</v>
      </c>
      <c r="C238" s="77">
        <f>IF(B238&gt;HT!Y239,B238,'Bewertung Projektideen PL2027'!AE256)</f>
        <v>0</v>
      </c>
      <c r="D238" s="77">
        <f>IF(C238&gt;HT!Z239,C238,'Bewertung Projektideen PL2027'!AF256)</f>
        <v>0</v>
      </c>
    </row>
    <row r="239" spans="1:4" ht="15.6" x14ac:dyDescent="0.3">
      <c r="A239" s="76">
        <f>'Bewertung Projektideen PL2027'!AC257</f>
        <v>0</v>
      </c>
      <c r="B239" s="77">
        <f>IF(A239&gt;HT!X240,A239,'Bewertung Projektideen PL2027'!AD257)</f>
        <v>0</v>
      </c>
      <c r="C239" s="77">
        <f>IF(B239&gt;HT!Y240,B239,'Bewertung Projektideen PL2027'!AE257)</f>
        <v>0</v>
      </c>
      <c r="D239" s="77">
        <f>IF(C239&gt;HT!Z240,C239,'Bewertung Projektideen PL2027'!AF257)</f>
        <v>0</v>
      </c>
    </row>
    <row r="240" spans="1:4" ht="15.6" x14ac:dyDescent="0.3">
      <c r="A240" s="76">
        <f>'Bewertung Projektideen PL2027'!AC258</f>
        <v>0</v>
      </c>
      <c r="B240" s="77">
        <f>IF(A240&gt;HT!X241,A240,'Bewertung Projektideen PL2027'!AD258)</f>
        <v>0</v>
      </c>
      <c r="C240" s="77">
        <f>IF(B240&gt;HT!Y241,B240,'Bewertung Projektideen PL2027'!AE258)</f>
        <v>0</v>
      </c>
      <c r="D240" s="77">
        <f>IF(C240&gt;HT!Z241,C240,'Bewertung Projektideen PL2027'!AF258)</f>
        <v>0</v>
      </c>
    </row>
    <row r="241" spans="1:4" ht="15.6" x14ac:dyDescent="0.3">
      <c r="A241" s="76">
        <f>'Bewertung Projektideen PL2027'!AC259</f>
        <v>0</v>
      </c>
      <c r="B241" s="77">
        <f>IF(A241&gt;HT!X242,A241,'Bewertung Projektideen PL2027'!AD259)</f>
        <v>0</v>
      </c>
      <c r="C241" s="77">
        <f>IF(B241&gt;HT!Y242,B241,'Bewertung Projektideen PL2027'!AE259)</f>
        <v>0</v>
      </c>
      <c r="D241" s="77">
        <f>IF(C241&gt;HT!Z242,C241,'Bewertung Projektideen PL2027'!AF259)</f>
        <v>0</v>
      </c>
    </row>
    <row r="242" spans="1:4" ht="15.6" x14ac:dyDescent="0.3">
      <c r="A242" s="76">
        <f>'Bewertung Projektideen PL2027'!AC260</f>
        <v>0</v>
      </c>
      <c r="B242" s="77">
        <f>IF(A242&gt;HT!X243,A242,'Bewertung Projektideen PL2027'!AD260)</f>
        <v>0</v>
      </c>
      <c r="C242" s="77">
        <f>IF(B242&gt;HT!Y243,B242,'Bewertung Projektideen PL2027'!AE260)</f>
        <v>0</v>
      </c>
      <c r="D242" s="77">
        <f>IF(C242&gt;HT!Z243,C242,'Bewertung Projektideen PL2027'!AF260)</f>
        <v>0</v>
      </c>
    </row>
    <row r="243" spans="1:4" ht="15.6" x14ac:dyDescent="0.3">
      <c r="A243" s="76">
        <f>'Bewertung Projektideen PL2027'!AC261</f>
        <v>0</v>
      </c>
      <c r="B243" s="77">
        <f>IF(A243&gt;HT!X244,A243,'Bewertung Projektideen PL2027'!AD261)</f>
        <v>0</v>
      </c>
      <c r="C243" s="77">
        <f>IF(B243&gt;HT!Y244,B243,'Bewertung Projektideen PL2027'!AE261)</f>
        <v>0</v>
      </c>
      <c r="D243" s="77">
        <f>IF(C243&gt;HT!Z244,C243,'Bewertung Projektideen PL2027'!AF261)</f>
        <v>0</v>
      </c>
    </row>
    <row r="244" spans="1:4" ht="15.6" x14ac:dyDescent="0.3">
      <c r="A244" s="76">
        <v>0</v>
      </c>
      <c r="B244" s="77">
        <v>0</v>
      </c>
      <c r="C244" s="77">
        <v>0</v>
      </c>
      <c r="D244" s="77">
        <v>0</v>
      </c>
    </row>
    <row r="245" spans="1:4" ht="15.6" x14ac:dyDescent="0.3">
      <c r="A245" s="76">
        <v>0</v>
      </c>
      <c r="B245" s="77">
        <v>0</v>
      </c>
      <c r="C245" s="77">
        <v>0</v>
      </c>
      <c r="D245" s="77">
        <v>0</v>
      </c>
    </row>
  </sheetData>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Bewertung Projektideen PL2027</vt:lpstr>
      <vt:lpstr>Bewertungs- &amp; Auswahlkriterien</vt:lpstr>
      <vt:lpstr>Interessenkonflikte</vt:lpstr>
      <vt:lpstr>HT.</vt:lpstr>
      <vt:lpstr>Kriterien</vt:lpstr>
      <vt:lpstr>HT</vt:lpstr>
      <vt:lpstr>'Bewertung Projektideen PL2027'!Druckbereich</vt:lpstr>
      <vt:lpstr>'Bewertung Projektideen PL2027'!Drucktitel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Wilisch, Dagmar</dc:creator>
  <cp:lastModifiedBy>Heise, Claudia</cp:lastModifiedBy>
  <cp:lastPrinted>2023-08-16T08:56:51Z</cp:lastPrinted>
  <dcterms:created xsi:type="dcterms:W3CDTF">2023-08-03T08:58:38Z</dcterms:created>
  <dcterms:modified xsi:type="dcterms:W3CDTF">2026-08-13T10:10:20Z</dcterms:modified>
</cp:coreProperties>
</file>