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T:\Amt00\Büro\Leader\Wilisch\FIWIG ab 2023\BLAG MSE\2026\260420 Bewertung Projekte PL2026\"/>
    </mc:Choice>
  </mc:AlternateContent>
  <xr:revisionPtr revIDLastSave="0" documentId="13_ncr:1_{B2A2DB5B-B308-4B41-B71D-57A035EBCE17}" xr6:coauthVersionLast="47" xr6:coauthVersionMax="47" xr10:uidLastSave="{00000000-0000-0000-0000-000000000000}"/>
  <bookViews>
    <workbookView xWindow="-120" yWindow="-120" windowWidth="29040" windowHeight="15720" xr2:uid="{00000000-000D-0000-FFFF-FFFF00000000}"/>
  </bookViews>
  <sheets>
    <sheet name="Projekte 26.1" sheetId="1" r:id="rId1"/>
    <sheet name="Ziele+Handlungsfelder" sheetId="6" r:id="rId2"/>
    <sheet name="SLE kurz + Bewertungsmatrix" sheetId="5" r:id="rId3"/>
    <sheet name="HT.." sheetId="8" r:id="rId4"/>
    <sheet name="Kriterien" sheetId="3" state="hidden" r:id="rId5"/>
    <sheet name="HT" sheetId="4" state="hidden" r:id="rId6"/>
  </sheets>
  <externalReferences>
    <externalReference r:id="rId7"/>
  </externalReferences>
  <definedNames>
    <definedName name="_xlnm._FilterDatabase" localSheetId="0" hidden="1">'Projekte 26.1'!$A$4:$BH$12</definedName>
    <definedName name="_Toc116473737" localSheetId="2">'SLE kurz + Bewertungsmatrix'!$A$8</definedName>
    <definedName name="_Toc120378761" localSheetId="2">'SLE kurz + Bewertungsmatrix'!$A$25</definedName>
    <definedName name="_xlnm.Print_Area" localSheetId="0">'Projekte 26.1'!$A$2:$AJ$22</definedName>
    <definedName name="_xlnm.Print_Titles" localSheetId="0">'Projekte 26.1'!$A:$C,'Projekte 26.1'!$2:$4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8" l="1"/>
  <c r="B3" i="8" s="1"/>
  <c r="C3" i="8" s="1"/>
  <c r="D3" i="8" s="1"/>
  <c r="A4" i="8"/>
  <c r="B4" i="8" s="1"/>
  <c r="C4" i="8" s="1"/>
  <c r="D4" i="8" s="1"/>
  <c r="AH8" i="1" s="1"/>
  <c r="A5" i="8"/>
  <c r="B5" i="8" s="1"/>
  <c r="C5" i="8" s="1"/>
  <c r="D5" i="8" s="1"/>
  <c r="A6" i="8"/>
  <c r="B6" i="8" s="1"/>
  <c r="C6" i="8" s="1"/>
  <c r="D6" i="8" s="1"/>
  <c r="AH10" i="1" s="1"/>
  <c r="A7" i="8"/>
  <c r="B7" i="8" s="1"/>
  <c r="C7" i="8" s="1"/>
  <c r="D7" i="8" s="1"/>
  <c r="A8" i="8"/>
  <c r="B8" i="8" s="1"/>
  <c r="C8" i="8" s="1"/>
  <c r="D8" i="8" s="1"/>
  <c r="A9" i="8"/>
  <c r="B9" i="8" s="1"/>
  <c r="C9" i="8" s="1"/>
  <c r="D9" i="8" s="1"/>
  <c r="A10" i="8"/>
  <c r="B10" i="8" s="1"/>
  <c r="C10" i="8" s="1"/>
  <c r="D10" i="8" s="1"/>
  <c r="A11" i="8"/>
  <c r="B11" i="8" s="1"/>
  <c r="C11" i="8" s="1"/>
  <c r="D11" i="8" s="1"/>
  <c r="A12" i="8"/>
  <c r="B12" i="8" s="1"/>
  <c r="C12" i="8" s="1"/>
  <c r="D12" i="8" s="1"/>
  <c r="A13" i="8"/>
  <c r="B13" i="8" s="1"/>
  <c r="C13" i="8" s="1"/>
  <c r="D13" i="8" s="1"/>
  <c r="A14" i="8"/>
  <c r="B14" i="8" s="1"/>
  <c r="C14" i="8" s="1"/>
  <c r="D14" i="8" s="1"/>
  <c r="AZ8" i="1"/>
  <c r="AT8" i="1"/>
  <c r="AO7" i="1"/>
  <c r="AO8" i="1"/>
  <c r="AK8" i="1"/>
  <c r="AA8" i="1"/>
  <c r="W8" i="1"/>
  <c r="BE8" i="1"/>
  <c r="BF8" i="1"/>
  <c r="BG8" i="1"/>
  <c r="BH8" i="1"/>
  <c r="AZ10" i="1"/>
  <c r="AZ9" i="1"/>
  <c r="AZ7" i="1"/>
  <c r="AZ6" i="1"/>
  <c r="AT10" i="1"/>
  <c r="AT9" i="1"/>
  <c r="AT7" i="1"/>
  <c r="AT6" i="1"/>
  <c r="AO10" i="1"/>
  <c r="AO9" i="1"/>
  <c r="AO6" i="1"/>
  <c r="AK10" i="1"/>
  <c r="AK9" i="1"/>
  <c r="AK7" i="1"/>
  <c r="AK6" i="1"/>
  <c r="AA7" i="1"/>
  <c r="AA9" i="1"/>
  <c r="AA10" i="1"/>
  <c r="W7" i="1"/>
  <c r="W9" i="1"/>
  <c r="AC9" i="1" s="1"/>
  <c r="W10" i="1"/>
  <c r="AC10" i="1" s="1"/>
  <c r="AA6" i="1"/>
  <c r="W6" i="1"/>
  <c r="L2" i="8"/>
  <c r="K2" i="8"/>
  <c r="A2" i="8"/>
  <c r="B2" i="8" s="1"/>
  <c r="C2" i="8" s="1"/>
  <c r="D2" i="8" s="1"/>
  <c r="AH6" i="1" s="1"/>
  <c r="AC8" i="1" l="1"/>
  <c r="AI8" i="1" s="1"/>
  <c r="AJ8" i="1" s="1"/>
  <c r="AC7" i="1"/>
  <c r="AH7" i="1"/>
  <c r="AI10" i="1"/>
  <c r="AJ10" i="1" s="1"/>
  <c r="AH9" i="1"/>
  <c r="AI9" i="1"/>
  <c r="AJ9" i="1" s="1"/>
  <c r="AC6" i="1"/>
  <c r="AI6" i="1" s="1"/>
  <c r="AJ6" i="1" s="1"/>
  <c r="AI7" i="1" l="1"/>
  <c r="AJ7" i="1" s="1"/>
  <c r="M19" i="1"/>
  <c r="M6" i="1"/>
  <c r="N6" i="1" s="1"/>
  <c r="L6" i="1"/>
  <c r="F7" i="1"/>
  <c r="I7" i="1" s="1"/>
  <c r="J7" i="1" s="1"/>
  <c r="E10" i="1"/>
  <c r="F10" i="1" s="1"/>
  <c r="I10" i="1" s="1"/>
  <c r="J10" i="1" s="1"/>
  <c r="E9" i="1"/>
  <c r="F9" i="1" l="1"/>
  <c r="F8" i="1" s="1"/>
  <c r="F13" i="1" s="1"/>
  <c r="E8" i="1"/>
  <c r="E13" i="1" s="1"/>
  <c r="M10" i="1"/>
  <c r="K10" i="1"/>
  <c r="K8" i="1" s="1"/>
  <c r="K13" i="1" s="1"/>
  <c r="K7" i="1"/>
  <c r="M7" i="1"/>
  <c r="N7" i="1"/>
  <c r="N10" i="1"/>
  <c r="J9" i="1" l="1"/>
  <c r="J8" i="1" s="1"/>
  <c r="J13" i="1" s="1"/>
  <c r="I9" i="1"/>
  <c r="I8" i="1" s="1"/>
  <c r="I13" i="1" s="1"/>
  <c r="M9" i="1"/>
  <c r="L9" i="1" l="1"/>
  <c r="L8" i="1" s="1"/>
  <c r="L13" i="1" s="1"/>
  <c r="N9" i="1"/>
  <c r="N8" i="1" s="1"/>
  <c r="N13" i="1" s="1"/>
  <c r="M8" i="1"/>
  <c r="M13" i="1" s="1"/>
  <c r="BH10" i="1" l="1"/>
  <c r="BG10" i="1"/>
  <c r="BF10" i="1"/>
  <c r="BE10" i="1"/>
  <c r="BH7" i="1" l="1"/>
  <c r="BG7" i="1"/>
  <c r="BE7" i="1"/>
  <c r="BF7" i="1"/>
  <c r="BH6" i="1" l="1"/>
  <c r="BG6" i="1"/>
  <c r="BF6" i="1"/>
  <c r="BE6" i="1"/>
  <c r="N23" i="1" l="1"/>
  <c r="N24" i="1" s="1"/>
  <c r="A3" i="4" l="1"/>
  <c r="B3" i="4" s="1"/>
  <c r="C3" i="4" s="1"/>
  <c r="D3" i="4" s="1"/>
  <c r="A4" i="4"/>
  <c r="B4" i="4" s="1"/>
  <c r="C4" i="4" s="1"/>
  <c r="D4" i="4" s="1"/>
  <c r="A5" i="4"/>
  <c r="B5" i="4" s="1"/>
  <c r="C5" i="4" s="1"/>
  <c r="D5" i="4" s="1"/>
  <c r="A6" i="4"/>
  <c r="B6" i="4" s="1"/>
  <c r="C6" i="4" s="1"/>
  <c r="D6" i="4" s="1"/>
  <c r="A7" i="4"/>
  <c r="B7" i="4" s="1"/>
  <c r="C7" i="4" s="1"/>
  <c r="D7" i="4" s="1"/>
  <c r="A8" i="4"/>
  <c r="B8" i="4" s="1"/>
  <c r="C8" i="4" s="1"/>
  <c r="D8" i="4" s="1"/>
  <c r="A9" i="4"/>
  <c r="B9" i="4" s="1"/>
  <c r="C9" i="4" s="1"/>
  <c r="D9" i="4" s="1"/>
  <c r="A10" i="4"/>
  <c r="B10" i="4" s="1"/>
  <c r="C10" i="4" s="1"/>
  <c r="D10" i="4" s="1"/>
  <c r="A11" i="4"/>
  <c r="B11" i="4" s="1"/>
  <c r="C11" i="4" s="1"/>
  <c r="D11" i="4" s="1"/>
  <c r="A12" i="4"/>
  <c r="B12" i="4" s="1"/>
  <c r="C12" i="4" s="1"/>
  <c r="D12" i="4" s="1"/>
  <c r="A13" i="4"/>
  <c r="B13" i="4" s="1"/>
  <c r="C13" i="4" s="1"/>
  <c r="D13" i="4" s="1"/>
  <c r="A14" i="4"/>
  <c r="B14" i="4" s="1"/>
  <c r="C14" i="4" s="1"/>
  <c r="D14" i="4" s="1"/>
  <c r="A15" i="4"/>
  <c r="B15" i="4" s="1"/>
  <c r="C15" i="4" s="1"/>
  <c r="D15" i="4" s="1"/>
  <c r="A16" i="4"/>
  <c r="B16" i="4" s="1"/>
  <c r="C16" i="4" s="1"/>
  <c r="D16" i="4" s="1"/>
  <c r="A17" i="4"/>
  <c r="B17" i="4" s="1"/>
  <c r="C17" i="4" s="1"/>
  <c r="D17" i="4" s="1"/>
  <c r="A18" i="4"/>
  <c r="B18" i="4" s="1"/>
  <c r="C18" i="4" s="1"/>
  <c r="D18" i="4" s="1"/>
  <c r="A19" i="4"/>
  <c r="B19" i="4" s="1"/>
  <c r="C19" i="4" s="1"/>
  <c r="D19" i="4" s="1"/>
  <c r="A20" i="4"/>
  <c r="B20" i="4" s="1"/>
  <c r="C20" i="4" s="1"/>
  <c r="D20" i="4" s="1"/>
  <c r="A21" i="4"/>
  <c r="B21" i="4" s="1"/>
  <c r="C21" i="4" s="1"/>
  <c r="D21" i="4" s="1"/>
  <c r="A22" i="4"/>
  <c r="B22" i="4" s="1"/>
  <c r="C22" i="4" s="1"/>
  <c r="D22" i="4" s="1"/>
  <c r="A23" i="4"/>
  <c r="B23" i="4" s="1"/>
  <c r="C23" i="4" s="1"/>
  <c r="D23" i="4" s="1"/>
  <c r="A24" i="4"/>
  <c r="B24" i="4" s="1"/>
  <c r="C24" i="4" s="1"/>
  <c r="D24" i="4" s="1"/>
  <c r="A25" i="4"/>
  <c r="B25" i="4" s="1"/>
  <c r="C25" i="4" s="1"/>
  <c r="D25" i="4" s="1"/>
  <c r="A26" i="4"/>
  <c r="B26" i="4" s="1"/>
  <c r="C26" i="4" s="1"/>
  <c r="D26" i="4" s="1"/>
  <c r="A27" i="4"/>
  <c r="B27" i="4" s="1"/>
  <c r="C27" i="4" s="1"/>
  <c r="D27" i="4" s="1"/>
  <c r="A28" i="4"/>
  <c r="B28" i="4" s="1"/>
  <c r="C28" i="4" s="1"/>
  <c r="D28" i="4" s="1"/>
  <c r="A29" i="4"/>
  <c r="B29" i="4" s="1"/>
  <c r="C29" i="4" s="1"/>
  <c r="D29" i="4" s="1"/>
  <c r="A30" i="4"/>
  <c r="B30" i="4" s="1"/>
  <c r="C30" i="4" s="1"/>
  <c r="D30" i="4" s="1"/>
  <c r="A31" i="4"/>
  <c r="B31" i="4" s="1"/>
  <c r="C31" i="4" s="1"/>
  <c r="D31" i="4" s="1"/>
  <c r="A32" i="4"/>
  <c r="B32" i="4" s="1"/>
  <c r="C32" i="4" s="1"/>
  <c r="D32" i="4" s="1"/>
  <c r="A33" i="4"/>
  <c r="B33" i="4" s="1"/>
  <c r="C33" i="4" s="1"/>
  <c r="D33" i="4" s="1"/>
  <c r="A34" i="4"/>
  <c r="B34" i="4" s="1"/>
  <c r="C34" i="4" s="1"/>
  <c r="D34" i="4" s="1"/>
  <c r="A35" i="4"/>
  <c r="B35" i="4" s="1"/>
  <c r="C35" i="4" s="1"/>
  <c r="D35" i="4" s="1"/>
  <c r="A36" i="4"/>
  <c r="B36" i="4" s="1"/>
  <c r="C36" i="4" s="1"/>
  <c r="D36" i="4" s="1"/>
  <c r="A37" i="4"/>
  <c r="B37" i="4" s="1"/>
  <c r="C37" i="4" s="1"/>
  <c r="D37" i="4" s="1"/>
  <c r="A38" i="4"/>
  <c r="B38" i="4" s="1"/>
  <c r="C38" i="4" s="1"/>
  <c r="D38" i="4" s="1"/>
  <c r="A39" i="4"/>
  <c r="B39" i="4" s="1"/>
  <c r="C39" i="4" s="1"/>
  <c r="D39" i="4" s="1"/>
  <c r="A40" i="4"/>
  <c r="B40" i="4" s="1"/>
  <c r="C40" i="4" s="1"/>
  <c r="D40" i="4" s="1"/>
  <c r="A41" i="4"/>
  <c r="B41" i="4" s="1"/>
  <c r="C41" i="4" s="1"/>
  <c r="D41" i="4" s="1"/>
  <c r="A42" i="4"/>
  <c r="B42" i="4" s="1"/>
  <c r="C42" i="4" s="1"/>
  <c r="D42" i="4" s="1"/>
  <c r="A43" i="4"/>
  <c r="B43" i="4" s="1"/>
  <c r="C43" i="4" s="1"/>
  <c r="D43" i="4" s="1"/>
  <c r="A44" i="4"/>
  <c r="B44" i="4" s="1"/>
  <c r="C44" i="4" s="1"/>
  <c r="D44" i="4" s="1"/>
  <c r="A45" i="4"/>
  <c r="B45" i="4" s="1"/>
  <c r="C45" i="4" s="1"/>
  <c r="D45" i="4" s="1"/>
  <c r="A46" i="4"/>
  <c r="B46" i="4" s="1"/>
  <c r="C46" i="4" s="1"/>
  <c r="D46" i="4" s="1"/>
  <c r="A47" i="4"/>
  <c r="B47" i="4" s="1"/>
  <c r="C47" i="4" s="1"/>
  <c r="D47" i="4" s="1"/>
  <c r="A48" i="4"/>
  <c r="B48" i="4" s="1"/>
  <c r="C48" i="4" s="1"/>
  <c r="D48" i="4" s="1"/>
  <c r="A49" i="4"/>
  <c r="B49" i="4" s="1"/>
  <c r="C49" i="4" s="1"/>
  <c r="D49" i="4" s="1"/>
  <c r="A50" i="4"/>
  <c r="B50" i="4" s="1"/>
  <c r="C50" i="4" s="1"/>
  <c r="D50" i="4" s="1"/>
  <c r="A51" i="4"/>
  <c r="B51" i="4" s="1"/>
  <c r="C51" i="4" s="1"/>
  <c r="D51" i="4" s="1"/>
  <c r="A52" i="4"/>
  <c r="B52" i="4" s="1"/>
  <c r="C52" i="4" s="1"/>
  <c r="D52" i="4" s="1"/>
  <c r="A53" i="4"/>
  <c r="B53" i="4" s="1"/>
  <c r="C53" i="4" s="1"/>
  <c r="D53" i="4" s="1"/>
  <c r="A54" i="4"/>
  <c r="B54" i="4" s="1"/>
  <c r="C54" i="4" s="1"/>
  <c r="D54" i="4" s="1"/>
  <c r="A55" i="4"/>
  <c r="B55" i="4" s="1"/>
  <c r="C55" i="4" s="1"/>
  <c r="D55" i="4" s="1"/>
  <c r="A56" i="4"/>
  <c r="B56" i="4" s="1"/>
  <c r="C56" i="4" s="1"/>
  <c r="D56" i="4" s="1"/>
  <c r="A57" i="4"/>
  <c r="B57" i="4" s="1"/>
  <c r="C57" i="4" s="1"/>
  <c r="D57" i="4" s="1"/>
  <c r="A58" i="4"/>
  <c r="B58" i="4" s="1"/>
  <c r="C58" i="4" s="1"/>
  <c r="D58" i="4" s="1"/>
  <c r="A59" i="4"/>
  <c r="B59" i="4" s="1"/>
  <c r="C59" i="4" s="1"/>
  <c r="D59" i="4" s="1"/>
  <c r="A60" i="4"/>
  <c r="B60" i="4" s="1"/>
  <c r="C60" i="4" s="1"/>
  <c r="D60" i="4" s="1"/>
  <c r="A61" i="4"/>
  <c r="B61" i="4" s="1"/>
  <c r="C61" i="4" s="1"/>
  <c r="D61" i="4" s="1"/>
  <c r="A62" i="4"/>
  <c r="B62" i="4" s="1"/>
  <c r="C62" i="4" s="1"/>
  <c r="D62" i="4" s="1"/>
  <c r="A63" i="4"/>
  <c r="B63" i="4" s="1"/>
  <c r="C63" i="4" s="1"/>
  <c r="D63" i="4" s="1"/>
  <c r="A64" i="4"/>
  <c r="B64" i="4" s="1"/>
  <c r="C64" i="4" s="1"/>
  <c r="D64" i="4" s="1"/>
  <c r="A65" i="4"/>
  <c r="B65" i="4" s="1"/>
  <c r="C65" i="4" s="1"/>
  <c r="D65" i="4" s="1"/>
  <c r="A66" i="4"/>
  <c r="B66" i="4" s="1"/>
  <c r="C66" i="4" s="1"/>
  <c r="D66" i="4" s="1"/>
  <c r="A67" i="4"/>
  <c r="B67" i="4" s="1"/>
  <c r="C67" i="4" s="1"/>
  <c r="D67" i="4" s="1"/>
  <c r="A68" i="4"/>
  <c r="B68" i="4" s="1"/>
  <c r="C68" i="4" s="1"/>
  <c r="D68" i="4" s="1"/>
  <c r="A69" i="4"/>
  <c r="B69" i="4" s="1"/>
  <c r="C69" i="4" s="1"/>
  <c r="D69" i="4" s="1"/>
  <c r="A70" i="4"/>
  <c r="B70" i="4" s="1"/>
  <c r="C70" i="4" s="1"/>
  <c r="D70" i="4" s="1"/>
  <c r="A71" i="4"/>
  <c r="B71" i="4" s="1"/>
  <c r="C71" i="4" s="1"/>
  <c r="D71" i="4" s="1"/>
  <c r="A72" i="4"/>
  <c r="B72" i="4" s="1"/>
  <c r="C72" i="4" s="1"/>
  <c r="D72" i="4" s="1"/>
  <c r="A73" i="4"/>
  <c r="B73" i="4" s="1"/>
  <c r="C73" i="4" s="1"/>
  <c r="D73" i="4" s="1"/>
  <c r="A74" i="4"/>
  <c r="B74" i="4" s="1"/>
  <c r="C74" i="4" s="1"/>
  <c r="D74" i="4" s="1"/>
  <c r="A75" i="4"/>
  <c r="B75" i="4" s="1"/>
  <c r="C75" i="4" s="1"/>
  <c r="D75" i="4" s="1"/>
  <c r="A76" i="4"/>
  <c r="B76" i="4" s="1"/>
  <c r="C76" i="4" s="1"/>
  <c r="D76" i="4" s="1"/>
  <c r="A77" i="4"/>
  <c r="B77" i="4" s="1"/>
  <c r="C77" i="4" s="1"/>
  <c r="D77" i="4" s="1"/>
  <c r="A78" i="4"/>
  <c r="B78" i="4" s="1"/>
  <c r="C78" i="4" s="1"/>
  <c r="D78" i="4" s="1"/>
  <c r="A79" i="4"/>
  <c r="B79" i="4" s="1"/>
  <c r="C79" i="4" s="1"/>
  <c r="D79" i="4" s="1"/>
  <c r="A80" i="4"/>
  <c r="B80" i="4" s="1"/>
  <c r="C80" i="4" s="1"/>
  <c r="D80" i="4" s="1"/>
  <c r="A81" i="4"/>
  <c r="B81" i="4" s="1"/>
  <c r="C81" i="4" s="1"/>
  <c r="D81" i="4" s="1"/>
  <c r="A82" i="4"/>
  <c r="B82" i="4" s="1"/>
  <c r="C82" i="4" s="1"/>
  <c r="D82" i="4" s="1"/>
  <c r="A83" i="4"/>
  <c r="B83" i="4" s="1"/>
  <c r="C83" i="4" s="1"/>
  <c r="D83" i="4" s="1"/>
  <c r="A84" i="4"/>
  <c r="B84" i="4" s="1"/>
  <c r="C84" i="4" s="1"/>
  <c r="D84" i="4" s="1"/>
  <c r="A85" i="4"/>
  <c r="B85" i="4" s="1"/>
  <c r="C85" i="4" s="1"/>
  <c r="D85" i="4" s="1"/>
  <c r="A86" i="4"/>
  <c r="B86" i="4" s="1"/>
  <c r="C86" i="4" s="1"/>
  <c r="D86" i="4" s="1"/>
  <c r="A87" i="4"/>
  <c r="B87" i="4" s="1"/>
  <c r="C87" i="4" s="1"/>
  <c r="D87" i="4" s="1"/>
  <c r="A88" i="4"/>
  <c r="B88" i="4" s="1"/>
  <c r="C88" i="4" s="1"/>
  <c r="D88" i="4" s="1"/>
  <c r="A89" i="4"/>
  <c r="B89" i="4" s="1"/>
  <c r="C89" i="4" s="1"/>
  <c r="D89" i="4" s="1"/>
  <c r="A90" i="4"/>
  <c r="B90" i="4" s="1"/>
  <c r="C90" i="4" s="1"/>
  <c r="D90" i="4" s="1"/>
  <c r="A91" i="4"/>
  <c r="B91" i="4" s="1"/>
  <c r="C91" i="4" s="1"/>
  <c r="D91" i="4" s="1"/>
  <c r="A92" i="4"/>
  <c r="B92" i="4" s="1"/>
  <c r="C92" i="4" s="1"/>
  <c r="D92" i="4" s="1"/>
  <c r="A93" i="4"/>
  <c r="B93" i="4" s="1"/>
  <c r="C93" i="4" s="1"/>
  <c r="D93" i="4" s="1"/>
  <c r="A94" i="4"/>
  <c r="B94" i="4" s="1"/>
  <c r="C94" i="4" s="1"/>
  <c r="D94" i="4" s="1"/>
  <c r="A95" i="4"/>
  <c r="B95" i="4" s="1"/>
  <c r="C95" i="4" s="1"/>
  <c r="D95" i="4" s="1"/>
  <c r="A96" i="4"/>
  <c r="B96" i="4" s="1"/>
  <c r="C96" i="4" s="1"/>
  <c r="D96" i="4" s="1"/>
  <c r="A97" i="4"/>
  <c r="B97" i="4" s="1"/>
  <c r="C97" i="4" s="1"/>
  <c r="D97" i="4" s="1"/>
  <c r="A98" i="4"/>
  <c r="B98" i="4" s="1"/>
  <c r="C98" i="4" s="1"/>
  <c r="D98" i="4" s="1"/>
  <c r="A99" i="4"/>
  <c r="B99" i="4" s="1"/>
  <c r="C99" i="4" s="1"/>
  <c r="D99" i="4" s="1"/>
  <c r="A100" i="4"/>
  <c r="B100" i="4" s="1"/>
  <c r="C100" i="4" s="1"/>
  <c r="D100" i="4" s="1"/>
  <c r="A101" i="4"/>
  <c r="B101" i="4" s="1"/>
  <c r="C101" i="4" s="1"/>
  <c r="D101" i="4" s="1"/>
  <c r="A102" i="4"/>
  <c r="B102" i="4" s="1"/>
  <c r="C102" i="4" s="1"/>
  <c r="D102" i="4" s="1"/>
  <c r="A103" i="4"/>
  <c r="B103" i="4" s="1"/>
  <c r="C103" i="4" s="1"/>
  <c r="D103" i="4" s="1"/>
  <c r="A104" i="4"/>
  <c r="B104" i="4" s="1"/>
  <c r="C104" i="4" s="1"/>
  <c r="D104" i="4" s="1"/>
  <c r="A2" i="4"/>
  <c r="B2" i="4" s="1"/>
  <c r="C2" i="4" s="1"/>
  <c r="D2" i="4" s="1"/>
  <c r="A243" i="4"/>
  <c r="B243" i="4" s="1"/>
  <c r="C243" i="4" s="1"/>
  <c r="D243" i="4" s="1"/>
  <c r="A242" i="4"/>
  <c r="B242" i="4" s="1"/>
  <c r="C242" i="4" s="1"/>
  <c r="D242" i="4" s="1"/>
  <c r="A241" i="4"/>
  <c r="B241" i="4" s="1"/>
  <c r="C241" i="4" s="1"/>
  <c r="D241" i="4" s="1"/>
  <c r="A240" i="4"/>
  <c r="B240" i="4" s="1"/>
  <c r="C240" i="4" s="1"/>
  <c r="D240" i="4" s="1"/>
  <c r="A239" i="4"/>
  <c r="B239" i="4" s="1"/>
  <c r="C239" i="4" s="1"/>
  <c r="D239" i="4" s="1"/>
  <c r="A238" i="4"/>
  <c r="B238" i="4" s="1"/>
  <c r="C238" i="4" s="1"/>
  <c r="D238" i="4" s="1"/>
  <c r="A237" i="4"/>
  <c r="B237" i="4" s="1"/>
  <c r="C237" i="4" s="1"/>
  <c r="D237" i="4" s="1"/>
  <c r="A236" i="4"/>
  <c r="B236" i="4" s="1"/>
  <c r="C236" i="4" s="1"/>
  <c r="D236" i="4" s="1"/>
  <c r="A235" i="4"/>
  <c r="B235" i="4" s="1"/>
  <c r="C235" i="4" s="1"/>
  <c r="D235" i="4" s="1"/>
  <c r="A234" i="4"/>
  <c r="B234" i="4" s="1"/>
  <c r="C234" i="4" s="1"/>
  <c r="D234" i="4" s="1"/>
  <c r="A233" i="4"/>
  <c r="B233" i="4" s="1"/>
  <c r="C233" i="4" s="1"/>
  <c r="D233" i="4" s="1"/>
  <c r="A232" i="4"/>
  <c r="B232" i="4" s="1"/>
  <c r="C232" i="4" s="1"/>
  <c r="D232" i="4" s="1"/>
  <c r="A231" i="4"/>
  <c r="B231" i="4" s="1"/>
  <c r="C231" i="4" s="1"/>
  <c r="D231" i="4" s="1"/>
  <c r="A230" i="4"/>
  <c r="B230" i="4" s="1"/>
  <c r="C230" i="4" s="1"/>
  <c r="D230" i="4" s="1"/>
  <c r="A229" i="4"/>
  <c r="B229" i="4" s="1"/>
  <c r="C229" i="4" s="1"/>
  <c r="D229" i="4" s="1"/>
  <c r="A228" i="4"/>
  <c r="B228" i="4" s="1"/>
  <c r="C228" i="4" s="1"/>
  <c r="D228" i="4" s="1"/>
  <c r="A227" i="4"/>
  <c r="B227" i="4" s="1"/>
  <c r="C227" i="4" s="1"/>
  <c r="D227" i="4" s="1"/>
  <c r="A226" i="4"/>
  <c r="B226" i="4" s="1"/>
  <c r="C226" i="4" s="1"/>
  <c r="D226" i="4" s="1"/>
  <c r="A225" i="4"/>
  <c r="B225" i="4" s="1"/>
  <c r="C225" i="4" s="1"/>
  <c r="D225" i="4" s="1"/>
  <c r="A224" i="4"/>
  <c r="B224" i="4" s="1"/>
  <c r="C224" i="4" s="1"/>
  <c r="D224" i="4" s="1"/>
  <c r="A223" i="4"/>
  <c r="B223" i="4" s="1"/>
  <c r="C223" i="4" s="1"/>
  <c r="D223" i="4" s="1"/>
  <c r="A222" i="4"/>
  <c r="B222" i="4" s="1"/>
  <c r="C222" i="4" s="1"/>
  <c r="D222" i="4" s="1"/>
  <c r="A221" i="4"/>
  <c r="B221" i="4" s="1"/>
  <c r="C221" i="4" s="1"/>
  <c r="D221" i="4" s="1"/>
  <c r="A220" i="4"/>
  <c r="B220" i="4" s="1"/>
  <c r="C220" i="4" s="1"/>
  <c r="D220" i="4" s="1"/>
  <c r="A219" i="4"/>
  <c r="B219" i="4" s="1"/>
  <c r="C219" i="4" s="1"/>
  <c r="D219" i="4" s="1"/>
  <c r="A218" i="4"/>
  <c r="B218" i="4" s="1"/>
  <c r="C218" i="4" s="1"/>
  <c r="D218" i="4" s="1"/>
  <c r="A217" i="4"/>
  <c r="B217" i="4" s="1"/>
  <c r="C217" i="4" s="1"/>
  <c r="D217" i="4" s="1"/>
  <c r="A216" i="4"/>
  <c r="B216" i="4" s="1"/>
  <c r="C216" i="4" s="1"/>
  <c r="D216" i="4" s="1"/>
  <c r="A215" i="4"/>
  <c r="B215" i="4" s="1"/>
  <c r="C215" i="4" s="1"/>
  <c r="D215" i="4" s="1"/>
  <c r="A214" i="4"/>
  <c r="B214" i="4" s="1"/>
  <c r="C214" i="4" s="1"/>
  <c r="D214" i="4" s="1"/>
  <c r="A213" i="4"/>
  <c r="B213" i="4" s="1"/>
  <c r="C213" i="4" s="1"/>
  <c r="D213" i="4" s="1"/>
  <c r="A212" i="4"/>
  <c r="B212" i="4" s="1"/>
  <c r="C212" i="4" s="1"/>
  <c r="D212" i="4" s="1"/>
  <c r="A211" i="4"/>
  <c r="B211" i="4" s="1"/>
  <c r="C211" i="4" s="1"/>
  <c r="D211" i="4" s="1"/>
  <c r="A210" i="4"/>
  <c r="B210" i="4" s="1"/>
  <c r="C210" i="4" s="1"/>
  <c r="D210" i="4" s="1"/>
  <c r="A209" i="4"/>
  <c r="B209" i="4" s="1"/>
  <c r="C209" i="4" s="1"/>
  <c r="D209" i="4" s="1"/>
  <c r="A208" i="4"/>
  <c r="B208" i="4" s="1"/>
  <c r="C208" i="4" s="1"/>
  <c r="D208" i="4" s="1"/>
  <c r="A207" i="4"/>
  <c r="B207" i="4" s="1"/>
  <c r="C207" i="4" s="1"/>
  <c r="D207" i="4" s="1"/>
  <c r="A206" i="4"/>
  <c r="B206" i="4" s="1"/>
  <c r="C206" i="4" s="1"/>
  <c r="D206" i="4" s="1"/>
  <c r="A205" i="4"/>
  <c r="B205" i="4" s="1"/>
  <c r="C205" i="4" s="1"/>
  <c r="D205" i="4" s="1"/>
  <c r="A204" i="4"/>
  <c r="B204" i="4" s="1"/>
  <c r="C204" i="4" s="1"/>
  <c r="D204" i="4" s="1"/>
  <c r="A203" i="4"/>
  <c r="B203" i="4" s="1"/>
  <c r="C203" i="4" s="1"/>
  <c r="D203" i="4" s="1"/>
  <c r="A202" i="4"/>
  <c r="B202" i="4" s="1"/>
  <c r="C202" i="4" s="1"/>
  <c r="D202" i="4" s="1"/>
  <c r="A201" i="4"/>
  <c r="B201" i="4" s="1"/>
  <c r="C201" i="4" s="1"/>
  <c r="D201" i="4" s="1"/>
  <c r="A200" i="4"/>
  <c r="B200" i="4" s="1"/>
  <c r="C200" i="4" s="1"/>
  <c r="D200" i="4" s="1"/>
  <c r="A199" i="4"/>
  <c r="B199" i="4" s="1"/>
  <c r="C199" i="4" s="1"/>
  <c r="D199" i="4" s="1"/>
  <c r="A198" i="4"/>
  <c r="B198" i="4" s="1"/>
  <c r="C198" i="4" s="1"/>
  <c r="D198" i="4" s="1"/>
  <c r="A197" i="4"/>
  <c r="B197" i="4" s="1"/>
  <c r="C197" i="4" s="1"/>
  <c r="D197" i="4" s="1"/>
  <c r="A196" i="4"/>
  <c r="B196" i="4" s="1"/>
  <c r="C196" i="4" s="1"/>
  <c r="D196" i="4" s="1"/>
  <c r="A195" i="4"/>
  <c r="B195" i="4" s="1"/>
  <c r="C195" i="4" s="1"/>
  <c r="D195" i="4" s="1"/>
  <c r="A194" i="4"/>
  <c r="B194" i="4" s="1"/>
  <c r="C194" i="4" s="1"/>
  <c r="D194" i="4" s="1"/>
  <c r="A193" i="4"/>
  <c r="B193" i="4" s="1"/>
  <c r="C193" i="4" s="1"/>
  <c r="D193" i="4" s="1"/>
  <c r="A192" i="4"/>
  <c r="B192" i="4" s="1"/>
  <c r="C192" i="4" s="1"/>
  <c r="D192" i="4" s="1"/>
  <c r="A191" i="4"/>
  <c r="B191" i="4" s="1"/>
  <c r="C191" i="4" s="1"/>
  <c r="D191" i="4" s="1"/>
  <c r="A190" i="4"/>
  <c r="B190" i="4" s="1"/>
  <c r="C190" i="4" s="1"/>
  <c r="D190" i="4" s="1"/>
  <c r="A189" i="4"/>
  <c r="B189" i="4" s="1"/>
  <c r="C189" i="4" s="1"/>
  <c r="D189" i="4" s="1"/>
  <c r="A188" i="4"/>
  <c r="B188" i="4" s="1"/>
  <c r="C188" i="4" s="1"/>
  <c r="D188" i="4" s="1"/>
  <c r="A187" i="4"/>
  <c r="B187" i="4" s="1"/>
  <c r="C187" i="4" s="1"/>
  <c r="D187" i="4" s="1"/>
  <c r="A186" i="4"/>
  <c r="B186" i="4" s="1"/>
  <c r="C186" i="4" s="1"/>
  <c r="D186" i="4" s="1"/>
  <c r="A185" i="4"/>
  <c r="B185" i="4" s="1"/>
  <c r="C185" i="4" s="1"/>
  <c r="D185" i="4" s="1"/>
  <c r="A184" i="4"/>
  <c r="B184" i="4" s="1"/>
  <c r="C184" i="4" s="1"/>
  <c r="D184" i="4" s="1"/>
  <c r="A183" i="4"/>
  <c r="B183" i="4" s="1"/>
  <c r="C183" i="4" s="1"/>
  <c r="D183" i="4" s="1"/>
  <c r="A182" i="4"/>
  <c r="B182" i="4" s="1"/>
  <c r="C182" i="4" s="1"/>
  <c r="D182" i="4" s="1"/>
  <c r="A181" i="4"/>
  <c r="B181" i="4" s="1"/>
  <c r="C181" i="4" s="1"/>
  <c r="D181" i="4" s="1"/>
  <c r="A180" i="4"/>
  <c r="B180" i="4" s="1"/>
  <c r="C180" i="4" s="1"/>
  <c r="D180" i="4" s="1"/>
  <c r="A179" i="4"/>
  <c r="B179" i="4" s="1"/>
  <c r="C179" i="4" s="1"/>
  <c r="D179" i="4" s="1"/>
  <c r="A178" i="4"/>
  <c r="B178" i="4" s="1"/>
  <c r="C178" i="4" s="1"/>
  <c r="D178" i="4" s="1"/>
  <c r="A177" i="4"/>
  <c r="B177" i="4" s="1"/>
  <c r="C177" i="4" s="1"/>
  <c r="D177" i="4" s="1"/>
  <c r="A176" i="4"/>
  <c r="B176" i="4" s="1"/>
  <c r="C176" i="4" s="1"/>
  <c r="D176" i="4" s="1"/>
  <c r="A175" i="4"/>
  <c r="B175" i="4" s="1"/>
  <c r="C175" i="4" s="1"/>
  <c r="D175" i="4" s="1"/>
  <c r="A174" i="4"/>
  <c r="B174" i="4" s="1"/>
  <c r="C174" i="4" s="1"/>
  <c r="D174" i="4" s="1"/>
  <c r="A173" i="4"/>
  <c r="B173" i="4" s="1"/>
  <c r="C173" i="4" s="1"/>
  <c r="D173" i="4" s="1"/>
  <c r="A172" i="4"/>
  <c r="B172" i="4" s="1"/>
  <c r="C172" i="4" s="1"/>
  <c r="D172" i="4" s="1"/>
  <c r="A171" i="4"/>
  <c r="B171" i="4" s="1"/>
  <c r="C171" i="4" s="1"/>
  <c r="D171" i="4" s="1"/>
  <c r="A170" i="4"/>
  <c r="B170" i="4" s="1"/>
  <c r="C170" i="4" s="1"/>
  <c r="D170" i="4" s="1"/>
  <c r="A169" i="4"/>
  <c r="B169" i="4" s="1"/>
  <c r="C169" i="4" s="1"/>
  <c r="D169" i="4" s="1"/>
  <c r="A168" i="4"/>
  <c r="B168" i="4" s="1"/>
  <c r="C168" i="4" s="1"/>
  <c r="D168" i="4" s="1"/>
  <c r="A167" i="4"/>
  <c r="B167" i="4" s="1"/>
  <c r="C167" i="4" s="1"/>
  <c r="D167" i="4" s="1"/>
  <c r="A166" i="4"/>
  <c r="B166" i="4" s="1"/>
  <c r="C166" i="4" s="1"/>
  <c r="D166" i="4" s="1"/>
  <c r="A165" i="4"/>
  <c r="B165" i="4" s="1"/>
  <c r="C165" i="4" s="1"/>
  <c r="D165" i="4" s="1"/>
  <c r="A164" i="4"/>
  <c r="B164" i="4" s="1"/>
  <c r="C164" i="4" s="1"/>
  <c r="D164" i="4" s="1"/>
  <c r="A163" i="4"/>
  <c r="B163" i="4" s="1"/>
  <c r="C163" i="4" s="1"/>
  <c r="D163" i="4" s="1"/>
  <c r="A162" i="4"/>
  <c r="B162" i="4" s="1"/>
  <c r="C162" i="4" s="1"/>
  <c r="D162" i="4" s="1"/>
  <c r="A161" i="4"/>
  <c r="B161" i="4" s="1"/>
  <c r="C161" i="4" s="1"/>
  <c r="D161" i="4" s="1"/>
  <c r="A160" i="4"/>
  <c r="B160" i="4" s="1"/>
  <c r="C160" i="4" s="1"/>
  <c r="D160" i="4" s="1"/>
  <c r="A159" i="4"/>
  <c r="B159" i="4" s="1"/>
  <c r="C159" i="4" s="1"/>
  <c r="D159" i="4" s="1"/>
  <c r="A158" i="4"/>
  <c r="B158" i="4" s="1"/>
  <c r="C158" i="4" s="1"/>
  <c r="D158" i="4" s="1"/>
  <c r="A157" i="4"/>
  <c r="B157" i="4" s="1"/>
  <c r="C157" i="4" s="1"/>
  <c r="D157" i="4" s="1"/>
  <c r="A156" i="4"/>
  <c r="B156" i="4" s="1"/>
  <c r="C156" i="4" s="1"/>
  <c r="D156" i="4" s="1"/>
  <c r="A155" i="4"/>
  <c r="B155" i="4" s="1"/>
  <c r="C155" i="4" s="1"/>
  <c r="D155" i="4" s="1"/>
  <c r="A154" i="4"/>
  <c r="B154" i="4" s="1"/>
  <c r="C154" i="4" s="1"/>
  <c r="D154" i="4" s="1"/>
  <c r="A153" i="4"/>
  <c r="B153" i="4" s="1"/>
  <c r="C153" i="4" s="1"/>
  <c r="D153" i="4" s="1"/>
  <c r="A152" i="4"/>
  <c r="B152" i="4" s="1"/>
  <c r="C152" i="4" s="1"/>
  <c r="D152" i="4" s="1"/>
  <c r="A151" i="4"/>
  <c r="B151" i="4" s="1"/>
  <c r="C151" i="4" s="1"/>
  <c r="D151" i="4" s="1"/>
  <c r="A150" i="4"/>
  <c r="B150" i="4" s="1"/>
  <c r="C150" i="4" s="1"/>
  <c r="D150" i="4" s="1"/>
  <c r="A149" i="4"/>
  <c r="B149" i="4" s="1"/>
  <c r="C149" i="4" s="1"/>
  <c r="D149" i="4" s="1"/>
  <c r="A148" i="4"/>
  <c r="B148" i="4" s="1"/>
  <c r="C148" i="4" s="1"/>
  <c r="D148" i="4" s="1"/>
  <c r="A147" i="4"/>
  <c r="B147" i="4" s="1"/>
  <c r="C147" i="4" s="1"/>
  <c r="D147" i="4" s="1"/>
  <c r="A146" i="4"/>
  <c r="B146" i="4" s="1"/>
  <c r="C146" i="4" s="1"/>
  <c r="D146" i="4" s="1"/>
  <c r="A145" i="4"/>
  <c r="B145" i="4" s="1"/>
  <c r="C145" i="4" s="1"/>
  <c r="D145" i="4" s="1"/>
  <c r="A144" i="4"/>
  <c r="B144" i="4" s="1"/>
  <c r="C144" i="4" s="1"/>
  <c r="D144" i="4" s="1"/>
  <c r="A143" i="4"/>
  <c r="B143" i="4" s="1"/>
  <c r="C143" i="4" s="1"/>
  <c r="D143" i="4" s="1"/>
  <c r="A142" i="4"/>
  <c r="B142" i="4" s="1"/>
  <c r="C142" i="4" s="1"/>
  <c r="D142" i="4" s="1"/>
  <c r="A141" i="4"/>
  <c r="B141" i="4" s="1"/>
  <c r="C141" i="4" s="1"/>
  <c r="D141" i="4" s="1"/>
  <c r="A140" i="4"/>
  <c r="B140" i="4" s="1"/>
  <c r="C140" i="4" s="1"/>
  <c r="D140" i="4" s="1"/>
  <c r="A139" i="4"/>
  <c r="B139" i="4" s="1"/>
  <c r="C139" i="4" s="1"/>
  <c r="D139" i="4" s="1"/>
  <c r="A138" i="4"/>
  <c r="B138" i="4" s="1"/>
  <c r="C138" i="4" s="1"/>
  <c r="D138" i="4" s="1"/>
  <c r="A137" i="4"/>
  <c r="B137" i="4" s="1"/>
  <c r="C137" i="4" s="1"/>
  <c r="D137" i="4" s="1"/>
  <c r="A136" i="4"/>
  <c r="B136" i="4" s="1"/>
  <c r="C136" i="4" s="1"/>
  <c r="D136" i="4" s="1"/>
  <c r="A135" i="4"/>
  <c r="B135" i="4" s="1"/>
  <c r="C135" i="4" s="1"/>
  <c r="D135" i="4" s="1"/>
  <c r="A134" i="4"/>
  <c r="B134" i="4" s="1"/>
  <c r="C134" i="4" s="1"/>
  <c r="D134" i="4" s="1"/>
  <c r="A133" i="4"/>
  <c r="B133" i="4" s="1"/>
  <c r="C133" i="4" s="1"/>
  <c r="D133" i="4" s="1"/>
  <c r="A132" i="4"/>
  <c r="B132" i="4" s="1"/>
  <c r="C132" i="4" s="1"/>
  <c r="D132" i="4" s="1"/>
  <c r="A131" i="4"/>
  <c r="B131" i="4" s="1"/>
  <c r="C131" i="4" s="1"/>
  <c r="D131" i="4" s="1"/>
  <c r="A130" i="4"/>
  <c r="B130" i="4" s="1"/>
  <c r="C130" i="4" s="1"/>
  <c r="D130" i="4" s="1"/>
  <c r="A129" i="4"/>
  <c r="B129" i="4" s="1"/>
  <c r="C129" i="4" s="1"/>
  <c r="D129" i="4" s="1"/>
  <c r="A128" i="4"/>
  <c r="B128" i="4" s="1"/>
  <c r="C128" i="4" s="1"/>
  <c r="D128" i="4" s="1"/>
  <c r="A127" i="4"/>
  <c r="B127" i="4" s="1"/>
  <c r="C127" i="4" s="1"/>
  <c r="D127" i="4" s="1"/>
  <c r="A126" i="4"/>
  <c r="B126" i="4" s="1"/>
  <c r="C126" i="4" s="1"/>
  <c r="D126" i="4" s="1"/>
  <c r="A125" i="4"/>
  <c r="B125" i="4" s="1"/>
  <c r="C125" i="4" s="1"/>
  <c r="D125" i="4" s="1"/>
  <c r="A124" i="4"/>
  <c r="B124" i="4" s="1"/>
  <c r="C124" i="4" s="1"/>
  <c r="D124" i="4" s="1"/>
  <c r="A123" i="4"/>
  <c r="B123" i="4" s="1"/>
  <c r="C123" i="4" s="1"/>
  <c r="D123" i="4" s="1"/>
  <c r="A122" i="4"/>
  <c r="B122" i="4" s="1"/>
  <c r="C122" i="4" s="1"/>
  <c r="D122" i="4" s="1"/>
  <c r="A121" i="4"/>
  <c r="B121" i="4" s="1"/>
  <c r="C121" i="4" s="1"/>
  <c r="D121" i="4" s="1"/>
  <c r="A120" i="4"/>
  <c r="B120" i="4" s="1"/>
  <c r="C120" i="4" s="1"/>
  <c r="D120" i="4" s="1"/>
  <c r="A119" i="4"/>
  <c r="B119" i="4" s="1"/>
  <c r="C119" i="4" s="1"/>
  <c r="D119" i="4" s="1"/>
  <c r="A118" i="4"/>
  <c r="B118" i="4" s="1"/>
  <c r="C118" i="4" s="1"/>
  <c r="D118" i="4" s="1"/>
  <c r="A117" i="4"/>
  <c r="B117" i="4" s="1"/>
  <c r="C117" i="4" s="1"/>
  <c r="D117" i="4" s="1"/>
  <c r="A116" i="4"/>
  <c r="B116" i="4" s="1"/>
  <c r="C116" i="4" s="1"/>
  <c r="D116" i="4" s="1"/>
  <c r="A115" i="4"/>
  <c r="B115" i="4" s="1"/>
  <c r="C115" i="4" s="1"/>
  <c r="D115" i="4" s="1"/>
  <c r="A114" i="4"/>
  <c r="B114" i="4" s="1"/>
  <c r="C114" i="4" s="1"/>
  <c r="D114" i="4" s="1"/>
  <c r="A113" i="4"/>
  <c r="B113" i="4" s="1"/>
  <c r="C113" i="4" s="1"/>
  <c r="D113" i="4" s="1"/>
  <c r="A112" i="4"/>
  <c r="B112" i="4" s="1"/>
  <c r="C112" i="4" s="1"/>
  <c r="D112" i="4" s="1"/>
  <c r="A111" i="4"/>
  <c r="B111" i="4" s="1"/>
  <c r="C111" i="4" s="1"/>
  <c r="D111" i="4" s="1"/>
  <c r="A110" i="4"/>
  <c r="B110" i="4" s="1"/>
  <c r="C110" i="4" s="1"/>
  <c r="D110" i="4" s="1"/>
  <c r="A109" i="4"/>
  <c r="B109" i="4" s="1"/>
  <c r="C109" i="4" s="1"/>
  <c r="D109" i="4" s="1"/>
  <c r="A108" i="4"/>
  <c r="B108" i="4" s="1"/>
  <c r="C108" i="4" s="1"/>
  <c r="D108" i="4" s="1"/>
  <c r="A107" i="4"/>
  <c r="B107" i="4" s="1"/>
  <c r="C107" i="4" s="1"/>
  <c r="D107" i="4" s="1"/>
  <c r="A106" i="4"/>
  <c r="B106" i="4" s="1"/>
  <c r="C106" i="4" s="1"/>
  <c r="D106" i="4" s="1"/>
  <c r="A105" i="4"/>
  <c r="B105" i="4" s="1"/>
  <c r="C105" i="4" s="1"/>
  <c r="D105" i="4" s="1"/>
  <c r="L2" i="4"/>
  <c r="K2" i="4"/>
  <c r="BH13" i="1" l="1"/>
  <c r="BE13" i="1"/>
  <c r="BF13" i="1"/>
  <c r="BG13" i="1" l="1"/>
</calcChain>
</file>

<file path=xl/sharedStrings.xml><?xml version="1.0" encoding="utf-8"?>
<sst xmlns="http://schemas.openxmlformats.org/spreadsheetml/2006/main" count="225" uniqueCount="197">
  <si>
    <t>Ergebnis</t>
  </si>
  <si>
    <t>Spalte1</t>
  </si>
  <si>
    <t>HF 4:  Beteiligung und Identitäts-stiftung4</t>
  </si>
  <si>
    <t>HF 3: Nachhaltiges Wirtschaften und regionale Kreisläufe2</t>
  </si>
  <si>
    <t>HF 2: Bildung und Qualifizierung3</t>
  </si>
  <si>
    <t>HF 1: Grund- versorgung und Lebensqualität 2</t>
  </si>
  <si>
    <t>Vielfalt des Kulturangebotes &amp; dazugehörige Infrastruktur</t>
  </si>
  <si>
    <t xml:space="preserve">Einrichtungen und Aktivitäten zur Förderung des ländlichen Lebens </t>
  </si>
  <si>
    <t>HF 4. Beteiligung und Identitäts-stiftung</t>
  </si>
  <si>
    <t>Nutzung der historischen Bausubstanz</t>
  </si>
  <si>
    <t xml:space="preserve">Vernetzung der Tourismusregion </t>
  </si>
  <si>
    <t>Arbeitskräftesicherung &amp; Fort- und Weiterbildung</t>
  </si>
  <si>
    <t>nachhaltigen Bildungs- &amp; Informationsangeboten</t>
  </si>
  <si>
    <t>Anpassung an den Klimawandel</t>
  </si>
  <si>
    <t xml:space="preserve">HF 1. Grundver-sorgung und Lebensqualität </t>
  </si>
  <si>
    <t>Leitprojekt &gt; 80 % (grün)  Mindestpunktzahl &gt; 50% (rot)</t>
  </si>
  <si>
    <t>Punkte Insgesamt</t>
  </si>
  <si>
    <t>Spez. Kriterien Gesamt</t>
  </si>
  <si>
    <t>Summe Allg. Kriterien</t>
  </si>
  <si>
    <t>Kooperationsprojekt</t>
  </si>
  <si>
    <t>Beteilgungsverfahren</t>
  </si>
  <si>
    <t>Netzwerk/ARGE</t>
  </si>
  <si>
    <t xml:space="preserve">Beteiligungsverfahren </t>
  </si>
  <si>
    <t>Öffentlichkeit</t>
  </si>
  <si>
    <t>Entwicklungsziele</t>
  </si>
  <si>
    <t>EZ 4: eine gleichwertige Lebensqualität</t>
  </si>
  <si>
    <t xml:space="preserve">EZ 3: Innovationen und Modellvorhaben </t>
  </si>
  <si>
    <t>EZ 2: Partizipation &amp; demokratischer Grundsätze</t>
  </si>
  <si>
    <t>EZ 1: Stärkung des Natur-, Kultur- und Lebensraumes</t>
  </si>
  <si>
    <t>Bemerkung</t>
  </si>
  <si>
    <t>Q2</t>
  </si>
  <si>
    <t>Q1</t>
  </si>
  <si>
    <t xml:space="preserve"> beantragte  Fördermittel </t>
  </si>
  <si>
    <t>Mgl. Fhöhe</t>
  </si>
  <si>
    <t xml:space="preserve">förderfähige Kosten </t>
  </si>
  <si>
    <t>Projektträger</t>
  </si>
  <si>
    <t>Bezeichnung der Aktivität / des Projekts</t>
  </si>
  <si>
    <t xml:space="preserve">PL </t>
  </si>
  <si>
    <t>lfd. Nr</t>
  </si>
  <si>
    <t xml:space="preserve">  max. 25</t>
  </si>
  <si>
    <t>max. 25</t>
  </si>
  <si>
    <t xml:space="preserve"> 0 bis 5</t>
  </si>
  <si>
    <t xml:space="preserve"> 0 bis 3</t>
  </si>
  <si>
    <t>0 bis 5</t>
  </si>
  <si>
    <t>0 bis 2</t>
  </si>
  <si>
    <t>0 bis 10</t>
  </si>
  <si>
    <t>Finanzielle Ausstattung Handlungsfelder</t>
  </si>
  <si>
    <t>2. Spezifische Auswahlkriterien</t>
  </si>
  <si>
    <t>1.2 Beteiligungsverfahren</t>
  </si>
  <si>
    <t>1.1      Einordnung in die Entwicklungsziele</t>
  </si>
  <si>
    <t>HF 3. Nachhaltiges Wirtschaften und regionale Kreisläufe</t>
  </si>
  <si>
    <t xml:space="preserve">HF 2. Bildung und Qualifizierung </t>
  </si>
  <si>
    <t>Erklärung zum Interessenkonflikt</t>
  </si>
  <si>
    <t>ja</t>
  </si>
  <si>
    <t>nein</t>
  </si>
  <si>
    <t>Datum, Unterschrift</t>
  </si>
  <si>
    <t>HF1</t>
  </si>
  <si>
    <t>HF3</t>
  </si>
  <si>
    <t>HF4</t>
  </si>
  <si>
    <t>Netz</t>
  </si>
  <si>
    <t>FH</t>
  </si>
  <si>
    <t>Leitprojekt</t>
  </si>
  <si>
    <t>nicht in PL</t>
  </si>
  <si>
    <t>Name des BLAG-Mitglieds:</t>
  </si>
  <si>
    <t>Eigenmittel</t>
  </si>
  <si>
    <t>öffentliche Kofi 30%</t>
  </si>
  <si>
    <t>EZ 1: "Stärkung des Natur-, Kultur- und Lebensraumes"</t>
  </si>
  <si>
    <t>EZ 3: "Innovationen und Modellvorhaben"</t>
  </si>
  <si>
    <t>EZ 4: "eine gleichwertige Lebensqualität"</t>
  </si>
  <si>
    <t xml:space="preserve">EZ 2: "Partizipation &amp; demokratischer Grundsätze" </t>
  </si>
  <si>
    <t xml:space="preserve">Sind diese Voraussetzungen nicht gegeben, kann das Vorhaben nicht zur Auswahl auf die Prioritätenliste gesetzt werden. Die Antragstellenden werden über das Ergebnis schriftlich informiert. Sie haben die Möglichkeit gegebenenfalls zeitnah noch einmal nachzubessern. </t>
  </si>
  <si>
    <t>Mindestkriterien zur Auswahl</t>
  </si>
  <si>
    <t>Kriterium</t>
  </si>
  <si>
    <t>Mehrfachnennungen möglich</t>
  </si>
  <si>
    <t xml:space="preserve">max. 25 Punkte </t>
  </si>
  <si>
    <t>0 bis 10 Punkte</t>
  </si>
  <si>
    <t>0 bis 5 Punkte</t>
  </si>
  <si>
    <t>max. 10 Punkte</t>
  </si>
  <si>
    <t>0 bis 3</t>
  </si>
  <si>
    <t>max. Gesamtpunktzahl:</t>
  </si>
  <si>
    <t>1.1 Einordnung in die Entwicklungsziele EZ</t>
  </si>
  <si>
    <t>Formulierung Tabelle</t>
  </si>
  <si>
    <t>Formulierung SLE mit Bewertungsmatrix (SLE S. 25 -26)</t>
  </si>
  <si>
    <t>Bei der Bewertung der spezifischen Auswahlkriterien soll die Zielerreichung in dem Handlungsfeld bewertet werden, dem das Vorhaben eindeutig zuzuordnen ist. Die spezifischen Ziele der einzelnen Handlungsfelder werden wie folgt gewertet:</t>
  </si>
  <si>
    <t xml:space="preserve">überdurchschnittlich hoch </t>
  </si>
  <si>
    <t>= 25 Punkte</t>
  </si>
  <si>
    <t xml:space="preserve">überwiegend </t>
  </si>
  <si>
    <t>= 20 Punkte</t>
  </si>
  <si>
    <t xml:space="preserve">zum großen Teil </t>
  </si>
  <si>
    <t>= 15 Punkte</t>
  </si>
  <si>
    <t>zum Teil</t>
  </si>
  <si>
    <t>= 10 Punkte</t>
  </si>
  <si>
    <t xml:space="preserve">geringfügig </t>
  </si>
  <si>
    <t xml:space="preserve">=   5 Punkte </t>
  </si>
  <si>
    <t xml:space="preserve">trifft nicht zu </t>
  </si>
  <si>
    <t xml:space="preserve">=   0 Punkte </t>
  </si>
  <si>
    <t>Nach der Bewertung durch die LAG muss geprüft werden, wie viele Punkte das Vorhaben im Durchschnitt der abgegebenen Bewertungen erreicht hat.</t>
  </si>
  <si>
    <t>Bei mehr als 80% wird das Vorhaben als Leitprojekt ausgewiesen. Wenn es jedoch unter 50% der möglichen Punkte erreicht hat, kann das Vorhaben zur Umsetzung der FIWIG-Strategie nicht ausgewählt werden.</t>
  </si>
  <si>
    <t>Kofi 30% für Private (Mittel vom Land)</t>
  </si>
  <si>
    <t>EMFAF</t>
  </si>
  <si>
    <t>Förder- quote</t>
  </si>
  <si>
    <t>MwSt. 19%</t>
  </si>
  <si>
    <r>
      <t xml:space="preserve">Um für die Umsetzung der Strategie ausgewählt werden zu können, muss jedes Vorhaben die Mindestkriterien erfüllen. Sie stellen sicher, dass das Vorhaben mit einer Förderung einen </t>
    </r>
    <r>
      <rPr>
        <b/>
        <i/>
        <sz val="12"/>
        <color theme="1"/>
        <rFont val="Calibri"/>
        <family val="2"/>
        <scheme val="minor"/>
      </rPr>
      <t>Beitrag zur Erreichung der Ziele der Strategie</t>
    </r>
    <r>
      <rPr>
        <sz val="12"/>
        <color theme="1"/>
        <rFont val="Calibri"/>
        <family val="2"/>
        <scheme val="minor"/>
      </rPr>
      <t xml:space="preserve"> leistet. In der Vorabprüfung prüft das Regionalmanagement zunächst drei Grundvoraussetzungen:</t>
    </r>
  </si>
  <si>
    <r>
      <rPr>
        <b/>
        <sz val="12"/>
        <color theme="1"/>
        <rFont val="Calibri"/>
        <family val="2"/>
        <scheme val="minor"/>
      </rPr>
      <t>1.    </t>
    </r>
    <r>
      <rPr>
        <sz val="12"/>
        <color theme="1"/>
        <rFont val="Calibri"/>
        <family val="2"/>
        <scheme val="minor"/>
      </rPr>
      <t xml:space="preserve">   Bei dem zu fördernden Vorhaben müssen </t>
    </r>
    <r>
      <rPr>
        <b/>
        <i/>
        <sz val="12"/>
        <color theme="1"/>
        <rFont val="Calibri"/>
        <family val="2"/>
        <scheme val="minor"/>
      </rPr>
      <t xml:space="preserve">alle in der Strategie definierten Querschnittsziele </t>
    </r>
    <r>
      <rPr>
        <sz val="12"/>
        <color theme="1"/>
        <rFont val="Calibri"/>
        <family val="2"/>
        <scheme val="minor"/>
      </rPr>
      <t>zutreffen.</t>
    </r>
  </si>
  <si>
    <r>
      <rPr>
        <b/>
        <sz val="12"/>
        <color theme="1"/>
        <rFont val="Calibri"/>
        <family val="2"/>
        <scheme val="minor"/>
      </rPr>
      <t>2.</t>
    </r>
    <r>
      <rPr>
        <sz val="12"/>
        <color theme="1"/>
        <rFont val="Calibri"/>
        <family val="2"/>
        <scheme val="minor"/>
      </rPr>
      <t xml:space="preserve">       Das zu fördernde Vorhaben muss </t>
    </r>
    <r>
      <rPr>
        <b/>
        <i/>
        <sz val="12"/>
        <color theme="1"/>
        <rFont val="Calibri"/>
        <family val="2"/>
        <scheme val="minor"/>
      </rPr>
      <t>mindestens einem der Entwicklungsziele</t>
    </r>
    <r>
      <rPr>
        <sz val="12"/>
        <color theme="1"/>
        <rFont val="Calibri"/>
        <family val="2"/>
        <scheme val="minor"/>
      </rPr>
      <t xml:space="preserve"> der Strategie entsprechen.</t>
    </r>
  </si>
  <si>
    <r>
      <rPr>
        <b/>
        <sz val="12"/>
        <color theme="1"/>
        <rFont val="Calibri"/>
        <family val="2"/>
        <scheme val="minor"/>
      </rPr>
      <t>3.</t>
    </r>
    <r>
      <rPr>
        <sz val="12"/>
        <color theme="1"/>
        <rFont val="Calibri"/>
        <family val="2"/>
        <scheme val="minor"/>
      </rPr>
      <t xml:space="preserve">       Das zu fördernde Vorhaben muss </t>
    </r>
    <r>
      <rPr>
        <b/>
        <i/>
        <sz val="12"/>
        <color theme="1"/>
        <rFont val="Calibri"/>
        <family val="2"/>
        <scheme val="minor"/>
      </rPr>
      <t>mindestens einem Handlungsfeld</t>
    </r>
    <r>
      <rPr>
        <sz val="12"/>
        <color theme="1"/>
        <rFont val="Calibri"/>
        <family val="2"/>
        <scheme val="minor"/>
      </rPr>
      <t xml:space="preserve"> und </t>
    </r>
    <r>
      <rPr>
        <b/>
        <i/>
        <sz val="12"/>
        <color theme="1"/>
        <rFont val="Calibri"/>
        <family val="2"/>
        <scheme val="minor"/>
      </rPr>
      <t>darunter einem Handlungsfeldziel</t>
    </r>
    <r>
      <rPr>
        <b/>
        <sz val="12"/>
        <color theme="1"/>
        <rFont val="Calibri"/>
        <family val="2"/>
        <scheme val="minor"/>
      </rPr>
      <t xml:space="preserve"> </t>
    </r>
    <r>
      <rPr>
        <sz val="12"/>
        <color theme="1"/>
        <rFont val="Calibri"/>
        <family val="2"/>
        <scheme val="minor"/>
      </rPr>
      <t>der Strategie zuzuordnen sein.</t>
    </r>
  </si>
  <si>
    <r>
      <t xml:space="preserve">Punktzahl aller Auswahlkriterien (max. 25 Punkte für spezifische Kriterien und max. 40 Punkte für allgemeine Kriterien) insgesamt = </t>
    </r>
    <r>
      <rPr>
        <u/>
        <sz val="12"/>
        <color theme="1"/>
        <rFont val="Calibri"/>
        <family val="2"/>
        <scheme val="minor"/>
      </rPr>
      <t>max. 65 Punkte</t>
    </r>
    <r>
      <rPr>
        <sz val="12"/>
        <color theme="1"/>
        <rFont val="Calibri"/>
        <family val="2"/>
        <scheme val="minor"/>
      </rPr>
      <t xml:space="preserve"> </t>
    </r>
  </si>
  <si>
    <t>·         Öffentlichkeit wurde bei der Ideenfindung informiert und einbezogen</t>
  </si>
  <si>
    <t>·         ein Beteiligungsverfahren wurde durchgeführt bzw. ist geplant (Verfahren dokumentieren)</t>
  </si>
  <si>
    <t>·         Netzwerk/ARGE zur Ideenfindung und Projektbegleitung (dokumentieren)</t>
  </si>
  <si>
    <r>
      <t xml:space="preserve">3.       Handelt es sich um ein </t>
    </r>
    <r>
      <rPr>
        <b/>
        <sz val="12"/>
        <color rgb="FF000000"/>
        <rFont val="Calibri"/>
        <family val="2"/>
        <scheme val="minor"/>
      </rPr>
      <t>Kooperationsprojekt</t>
    </r>
    <r>
      <rPr>
        <sz val="12"/>
        <color rgb="FF000000"/>
        <rFont val="Calibri"/>
        <family val="2"/>
        <scheme val="minor"/>
      </rPr>
      <t xml:space="preserve"> zwischen mehreren LAGn oder vergleichbaren Netzwerken (landesweit, bundesweit, EU-weit)</t>
    </r>
  </si>
  <si>
    <r>
      <t xml:space="preserve">Alle </t>
    </r>
    <r>
      <rPr>
        <b/>
        <i/>
        <sz val="12"/>
        <color theme="1"/>
        <rFont val="Calibri"/>
        <family val="2"/>
        <scheme val="minor"/>
      </rPr>
      <t>Auswahlkriterien können in einer Von-Bis-Spanne</t>
    </r>
    <r>
      <rPr>
        <sz val="12"/>
        <color theme="1"/>
        <rFont val="Calibri"/>
        <family val="2"/>
        <scheme val="minor"/>
      </rPr>
      <t xml:space="preserve"> bewertet werden, um individueller auf das einzelne Vorhaben eingehen zu können.</t>
    </r>
  </si>
  <si>
    <r>
      <t xml:space="preserve">1.       Unterstützt das Vorhaben ein oder mehrere </t>
    </r>
    <r>
      <rPr>
        <b/>
        <u/>
        <sz val="12"/>
        <rFont val="Calibri"/>
        <family val="2"/>
        <scheme val="minor"/>
      </rPr>
      <t>Entwicklungsziele</t>
    </r>
    <r>
      <rPr>
        <b/>
        <sz val="12"/>
        <rFont val="Calibri"/>
        <family val="2"/>
        <scheme val="minor"/>
      </rPr>
      <t xml:space="preserve"> der Strategie. Entwicklungsziele sind:</t>
    </r>
  </si>
  <si>
    <r>
      <t xml:space="preserve">·         </t>
    </r>
    <r>
      <rPr>
        <b/>
        <sz val="11"/>
        <color rgb="FF000000"/>
        <rFont val="Calibri"/>
        <family val="2"/>
        <scheme val="minor"/>
      </rPr>
      <t xml:space="preserve">Stärkung des Natur-, Kultur- und Lebensraumes </t>
    </r>
    <r>
      <rPr>
        <sz val="11"/>
        <color rgb="FF000000"/>
        <rFont val="Calibri"/>
        <family val="2"/>
        <scheme val="minor"/>
      </rPr>
      <t xml:space="preserve">unter Einhaltung ökologischer, ökonomischer und sozialer Nachhaltigkeitsgrundsätze </t>
    </r>
  </si>
  <si>
    <r>
      <t xml:space="preserve">·         </t>
    </r>
    <r>
      <rPr>
        <b/>
        <sz val="11"/>
        <color rgb="FF000000"/>
        <rFont val="Calibri"/>
        <family val="2"/>
        <scheme val="minor"/>
      </rPr>
      <t>Förderung und Sicherung von Kooperationen, der Partizipation und Einhaltung</t>
    </r>
    <r>
      <rPr>
        <sz val="11"/>
        <color rgb="FF000000"/>
        <rFont val="Calibri"/>
        <family val="2"/>
        <scheme val="minor"/>
      </rPr>
      <t xml:space="preserve"> demokratischer Grundsätze im Lebensraum Mecklenburgische Seenplatte</t>
    </r>
  </si>
  <si>
    <r>
      <t xml:space="preserve">·         </t>
    </r>
    <r>
      <rPr>
        <b/>
        <sz val="11"/>
        <color rgb="FF000000"/>
        <rFont val="Calibri"/>
        <family val="2"/>
        <scheme val="minor"/>
      </rPr>
      <t>Förderung und Unterstützung von Innovationen und Modellvorhaben</t>
    </r>
  </si>
  <si>
    <r>
      <t xml:space="preserve">·         Unterstützung </t>
    </r>
    <r>
      <rPr>
        <b/>
        <sz val="11"/>
        <color rgb="FF000000"/>
        <rFont val="Calibri"/>
        <family val="2"/>
        <scheme val="minor"/>
      </rPr>
      <t>der Voraussetzungen für gleichwertige Lebensqualitäten durch die Sicherung der Grundversorgung</t>
    </r>
    <r>
      <rPr>
        <sz val="11"/>
        <color rgb="FF000000"/>
        <rFont val="Calibri"/>
        <family val="2"/>
        <scheme val="minor"/>
      </rPr>
      <t xml:space="preserve"> in der Mecklenburgischen Seenplatte</t>
    </r>
  </si>
  <si>
    <t>Interessen-konflikt ja/nein</t>
  </si>
  <si>
    <t>Erläuerungen gemäß SLE</t>
  </si>
  <si>
    <t>Beim Entwicklungsziel „Stärkung des Natur-, Kultur- und Lebensraumes“ können mit 10 Punkten überdurchschnittlich viele Punkte erreicht werden. Damit soll Vorhaben, die den Nachhaltigkeitsgrundsätzen Rechnung tragen, eine höhere Wertigkeit zugestanden werden.</t>
  </si>
  <si>
    <t>Mit der vorliegenden Strategie möchte die Lokale Aktionsgruppe Binnenfischerei Mecklenburgische Seenplatte insbesondere Beteiligungsprozesse stärken. Deshalb wurde das Auswahlkriterium Beteiligungsverfahren extra aufgenommen.</t>
  </si>
  <si>
    <t>Mit der Strategie sollen Vorhaben der Zusammenarbeit von mehreren Partnern innerhalb der FIWIG-Region aber auch darüber hinaus geförderter werden. Mit dem Kriterium Kooperationsprojekt können solche Vorhaben bei der Auswahl punkten.</t>
  </si>
  <si>
    <t xml:space="preserve">Ergebnis </t>
  </si>
  <si>
    <r>
      <t xml:space="preserve">2.       </t>
    </r>
    <r>
      <rPr>
        <b/>
        <sz val="12"/>
        <color rgb="FF000000"/>
        <rFont val="Calibri"/>
        <family val="2"/>
        <scheme val="minor"/>
      </rPr>
      <t>Ist bei der Ideenfindung und/oder Umsetzung des Vorhabens ein Beteiligungsverfahren der Betroffenen vorgesehen und beschrieben</t>
    </r>
  </si>
  <si>
    <t>Handlungsfelder:</t>
  </si>
  <si>
    <t>Handlungsfeld 1: Grundversorgung und Lebensqualität mit den Zielen:</t>
  </si>
  <si>
    <t>Handlungsfeld 2: Bildung und Qualifizierung mit den Zielen:</t>
  </si>
  <si>
    <t>Handlungsfeld 3: Nachhaltige Wertschöpfung und regionale Kreisläufe mit den Zielen:</t>
  </si>
  <si>
    <t>Handlungsfeld 4: Beteiligung und Identitätsstiftung mit den Zielen</t>
  </si>
  <si>
    <t xml:space="preserve">Entwicklungsziele </t>
  </si>
  <si>
    <r>
      <t>1.</t>
    </r>
    <r>
      <rPr>
        <sz val="7"/>
        <color theme="1"/>
        <rFont val="Times New Roman"/>
        <family val="1"/>
      </rPr>
      <t xml:space="preserve">      </t>
    </r>
    <r>
      <rPr>
        <sz val="11"/>
        <color theme="1"/>
        <rFont val="Calibri"/>
        <family val="2"/>
        <scheme val="minor"/>
      </rPr>
      <t>Stärkung des Natur-, Kultur- und Lebensraumes Mecklenburgische Seenpatte unter Beachtung ökologischer, ökonomischer und sozialer Nachhaltigkeitsgrundsätze und deren Umsetzung</t>
    </r>
  </si>
  <si>
    <r>
      <t>2.</t>
    </r>
    <r>
      <rPr>
        <sz val="7"/>
        <color theme="1"/>
        <rFont val="Times New Roman"/>
        <family val="1"/>
      </rPr>
      <t xml:space="preserve">      </t>
    </r>
    <r>
      <rPr>
        <sz val="11"/>
        <color theme="1"/>
        <rFont val="Calibri"/>
        <family val="2"/>
        <scheme val="minor"/>
      </rPr>
      <t>Förderung und Sicherung von Kooperationen, der Partizipation und Stärkung demokratischer Grundsätze im Lebensraum Mecklenburgische Seenplatte</t>
    </r>
  </si>
  <si>
    <r>
      <t>3.</t>
    </r>
    <r>
      <rPr>
        <sz val="7"/>
        <color theme="1"/>
        <rFont val="Times New Roman"/>
        <family val="1"/>
      </rPr>
      <t xml:space="preserve">      </t>
    </r>
    <r>
      <rPr>
        <sz val="11"/>
        <color theme="1"/>
        <rFont val="Calibri"/>
        <family val="2"/>
        <scheme val="minor"/>
      </rPr>
      <t>Förderung und Unterstützung von Digitalisierung, Innovationen und Modellvorhaben</t>
    </r>
  </si>
  <si>
    <t>Unterstützung der Voraussetzungen für eine gleichwertige Lebensqualität durch die Sicherung der Grundversorgung in der LEADER-Region</t>
  </si>
  <si>
    <t>Querschnittsziele:</t>
  </si>
  <si>
    <r>
      <t>1.</t>
    </r>
    <r>
      <rPr>
        <sz val="7"/>
        <color theme="1"/>
        <rFont val="Times New Roman"/>
        <family val="1"/>
      </rPr>
      <t xml:space="preserve">      </t>
    </r>
    <r>
      <rPr>
        <sz val="11"/>
        <color theme="1"/>
        <rFont val="Calibri"/>
        <family val="2"/>
        <scheme val="minor"/>
      </rPr>
      <t>Natur-, Ressourcen- und Klimaschutz mit dem Ziel der Erhaltung der Biodiversität und effektivem Umgang mit Klimafolgen</t>
    </r>
  </si>
  <si>
    <r>
      <t>2.</t>
    </r>
    <r>
      <rPr>
        <sz val="7"/>
        <color theme="1"/>
        <rFont val="Times New Roman"/>
        <family val="1"/>
      </rPr>
      <t xml:space="preserve">      </t>
    </r>
    <r>
      <rPr>
        <sz val="11"/>
        <color theme="1"/>
        <rFont val="Calibri"/>
        <family val="2"/>
        <scheme val="minor"/>
      </rPr>
      <t>Chancengleichheit und Gleichstellung zur Vermeidung von Diskriminierung</t>
    </r>
  </si>
  <si>
    <t>Allgemeine Auswahlkriterien</t>
  </si>
  <si>
    <t>Handlungsfeldspezifische Auswahlkriterien</t>
  </si>
  <si>
    <t>barrierefreie Infrastrukturentwicklung</t>
  </si>
  <si>
    <t>Grundversorgung mit Waren und DLtäglB</t>
  </si>
  <si>
    <r>
      <t>3.</t>
    </r>
    <r>
      <rPr>
        <sz val="7"/>
        <color theme="1"/>
        <rFont val="Times New Roman"/>
        <family val="1"/>
      </rPr>
      <t xml:space="preserve">         </t>
    </r>
    <r>
      <rPr>
        <sz val="10"/>
        <color rgb="FF000000"/>
        <rFont val="Calibri"/>
        <family val="2"/>
        <scheme val="minor"/>
      </rPr>
      <t xml:space="preserve">Schaffung und Sicherung von Einrichtungen zur </t>
    </r>
    <r>
      <rPr>
        <b/>
        <sz val="10"/>
        <color rgb="FF000000"/>
        <rFont val="Calibri"/>
        <family val="2"/>
        <scheme val="minor"/>
      </rPr>
      <t>Grundversorgung mit Waren</t>
    </r>
    <r>
      <rPr>
        <sz val="10"/>
        <color rgb="FF000000"/>
        <rFont val="Calibri"/>
        <family val="2"/>
        <scheme val="minor"/>
      </rPr>
      <t xml:space="preserve"> </t>
    </r>
    <r>
      <rPr>
        <b/>
        <sz val="10"/>
        <color rgb="FF000000"/>
        <rFont val="Calibri"/>
        <family val="2"/>
        <scheme val="minor"/>
      </rPr>
      <t>und Dienstleistungen des täglichen Bedarfs (DLtäglB)</t>
    </r>
    <r>
      <rPr>
        <sz val="10"/>
        <color theme="1"/>
        <rFont val="Calibri"/>
        <family val="2"/>
        <scheme val="minor"/>
      </rPr>
      <t>, insbesondere von Einrichtungen, die mit Fisch- und Fischereiprodukten handeln.</t>
    </r>
  </si>
  <si>
    <r>
      <t>2.</t>
    </r>
    <r>
      <rPr>
        <sz val="7"/>
        <color theme="1"/>
        <rFont val="Times New Roman"/>
        <family val="1"/>
      </rPr>
      <t xml:space="preserve">         </t>
    </r>
    <r>
      <rPr>
        <sz val="10"/>
        <color theme="1"/>
        <rFont val="Calibri"/>
        <family val="2"/>
        <scheme val="minor"/>
      </rPr>
      <t xml:space="preserve">Erweiterung der </t>
    </r>
    <r>
      <rPr>
        <b/>
        <sz val="10"/>
        <color theme="1"/>
        <rFont val="Calibri"/>
        <family val="2"/>
        <scheme val="minor"/>
      </rPr>
      <t>barrierefreien Infrastrukturentwicklung</t>
    </r>
    <r>
      <rPr>
        <sz val="10"/>
        <color theme="1"/>
        <rFont val="Calibri"/>
        <family val="2"/>
        <scheme val="minor"/>
      </rPr>
      <t xml:space="preserve"> zur Nutzung von Angeboten im FIWIG-Gebiet.</t>
    </r>
  </si>
  <si>
    <r>
      <t xml:space="preserve">1.       </t>
    </r>
    <r>
      <rPr>
        <b/>
        <sz val="10"/>
        <color rgb="FF000000"/>
        <rFont val="Calibri"/>
        <family val="2"/>
        <scheme val="minor"/>
      </rPr>
      <t>Anpassung an den Klimawandel</t>
    </r>
    <r>
      <rPr>
        <sz val="10"/>
        <color rgb="FF000000"/>
        <rFont val="Calibri"/>
        <family val="2"/>
        <scheme val="minor"/>
      </rPr>
      <t xml:space="preserve"> und Maßnahmen zur Abfederung der Folgen insbesondere im Zusammenhang mit dem Schutz und der Wiederherstellung der Gewässer und deren Bewohner.</t>
    </r>
  </si>
  <si>
    <t>Verbesserung der Umweltsituation</t>
  </si>
  <si>
    <t>Kampagnen zum Klima/Natur/Ressourcesnschutz &amp; Demokratiegrundsätzen</t>
  </si>
  <si>
    <r>
      <t>1.</t>
    </r>
    <r>
      <rPr>
        <sz val="7"/>
        <color rgb="FF000000"/>
        <rFont val="Times New Roman"/>
        <family val="1"/>
      </rPr>
      <t xml:space="preserve">         </t>
    </r>
    <r>
      <rPr>
        <sz val="10"/>
        <color rgb="FF000000"/>
        <rFont val="Calibri"/>
        <family val="2"/>
        <scheme val="minor"/>
      </rPr>
      <t xml:space="preserve">Umsetzung von Maßnahmen die die </t>
    </r>
    <r>
      <rPr>
        <b/>
        <sz val="10"/>
        <color rgb="FF000000"/>
        <rFont val="Calibri"/>
        <family val="2"/>
        <scheme val="minor"/>
      </rPr>
      <t>Umweltsituation der Fischwirtschafts- und Aquakulturgebiete</t>
    </r>
    <r>
      <rPr>
        <sz val="10"/>
        <color rgb="FF000000"/>
        <rFont val="Calibri"/>
        <family val="2"/>
        <scheme val="minor"/>
      </rPr>
      <t xml:space="preserve"> nachhaltig </t>
    </r>
    <r>
      <rPr>
        <b/>
        <sz val="10"/>
        <color rgb="FF000000"/>
        <rFont val="Calibri"/>
        <family val="2"/>
        <scheme val="minor"/>
      </rPr>
      <t>verbessern.</t>
    </r>
  </si>
  <si>
    <r>
      <t>3.</t>
    </r>
    <r>
      <rPr>
        <sz val="7"/>
        <color rgb="FF000000"/>
        <rFont val="Times New Roman"/>
        <family val="1"/>
      </rPr>
      <t xml:space="preserve">         </t>
    </r>
    <r>
      <rPr>
        <sz val="10"/>
        <color rgb="FF000000"/>
        <rFont val="Calibri"/>
        <family val="2"/>
        <scheme val="minor"/>
      </rPr>
      <t xml:space="preserve">Sicherung und Weiterentwicklung von </t>
    </r>
    <r>
      <rPr>
        <b/>
        <sz val="10"/>
        <color rgb="FF000000"/>
        <rFont val="Calibri"/>
        <family val="2"/>
        <scheme val="minor"/>
      </rPr>
      <t>nachhaltigen Bildungs- und Informationsangeboten</t>
    </r>
    <r>
      <rPr>
        <sz val="10"/>
        <color rgb="FF000000"/>
        <rFont val="Calibri"/>
        <family val="2"/>
        <scheme val="minor"/>
      </rPr>
      <t xml:space="preserve">, z.B. Blaue Klassenzimmer, Fischereilehr- und Naturerlebnispfade. </t>
    </r>
  </si>
  <si>
    <r>
      <t>4.</t>
    </r>
    <r>
      <rPr>
        <sz val="7"/>
        <color rgb="FF000000"/>
        <rFont val="Times New Roman"/>
        <family val="1"/>
      </rPr>
      <t xml:space="preserve">         </t>
    </r>
    <r>
      <rPr>
        <sz val="10"/>
        <color rgb="FF000000"/>
        <rFont val="Calibri"/>
        <family val="2"/>
        <scheme val="minor"/>
      </rPr>
      <t xml:space="preserve">Begleitung von Kampagnen zum </t>
    </r>
    <r>
      <rPr>
        <b/>
        <sz val="10"/>
        <color rgb="FF000000"/>
        <rFont val="Calibri"/>
        <family val="2"/>
        <scheme val="minor"/>
      </rPr>
      <t>Klima-, Natur- und Ressourcenschutz und zu Demokratiegrundsätzen,</t>
    </r>
    <r>
      <rPr>
        <sz val="10"/>
        <color rgb="FF000000"/>
        <rFont val="Calibri"/>
        <family val="2"/>
        <scheme val="minor"/>
      </rPr>
      <t xml:space="preserve"> z.B. nachhaltige Wasserkultur „plapla! Das Walfloß“.</t>
    </r>
  </si>
  <si>
    <r>
      <t>2.</t>
    </r>
    <r>
      <rPr>
        <sz val="7"/>
        <color rgb="FF000000"/>
        <rFont val="Times New Roman"/>
        <family val="1"/>
      </rPr>
      <t xml:space="preserve">         </t>
    </r>
    <r>
      <rPr>
        <sz val="10"/>
        <color rgb="FF000000"/>
        <rFont val="Calibri"/>
        <family val="2"/>
        <scheme val="minor"/>
      </rPr>
      <t xml:space="preserve">Unterstützung von Maßnahmen zur Erhalt und Entwicklung der Erwerbsfischerei und von Arbeitsplätzen mit Bezug zum Fischereisektor. </t>
    </r>
    <r>
      <rPr>
        <b/>
        <sz val="10"/>
        <color rgb="FF000000"/>
        <rFont val="Calibri"/>
        <family val="2"/>
        <scheme val="minor"/>
      </rPr>
      <t>(Arbeitskräftesicherung &amp; Fort- und Weiterbildung)</t>
    </r>
  </si>
  <si>
    <t>Innovationen/Entwicklungen, Chancen der Digitalisierung</t>
  </si>
  <si>
    <t>Diversifizierung, Aufklärung, Weiterbildung, Vernetzung, Synergien</t>
  </si>
  <si>
    <r>
      <t>1.</t>
    </r>
    <r>
      <rPr>
        <sz val="7"/>
        <color rgb="FF000000"/>
        <rFont val="Times New Roman"/>
        <family val="1"/>
      </rPr>
      <t xml:space="preserve">         </t>
    </r>
    <r>
      <rPr>
        <sz val="10"/>
        <color rgb="FF000000"/>
        <rFont val="Calibri"/>
        <family val="2"/>
        <scheme val="minor"/>
      </rPr>
      <t>Förderung von</t>
    </r>
    <r>
      <rPr>
        <b/>
        <sz val="10"/>
        <color rgb="FF000000"/>
        <rFont val="Calibri"/>
        <family val="2"/>
        <scheme val="minor"/>
      </rPr>
      <t xml:space="preserve"> Innovationen</t>
    </r>
    <r>
      <rPr>
        <sz val="10"/>
        <color rgb="FF000000"/>
        <rFont val="Calibri"/>
        <family val="2"/>
        <scheme val="minor"/>
      </rPr>
      <t xml:space="preserve"> und Maßnahmen zur </t>
    </r>
    <r>
      <rPr>
        <b/>
        <sz val="10"/>
        <color rgb="FF000000"/>
        <rFont val="Calibri"/>
        <family val="2"/>
        <scheme val="minor"/>
      </rPr>
      <t>Entwicklung</t>
    </r>
    <r>
      <rPr>
        <sz val="10"/>
        <color rgb="FF000000"/>
        <rFont val="Calibri"/>
        <family val="2"/>
        <scheme val="minor"/>
      </rPr>
      <t xml:space="preserve"> neuer Märkte, Technologien und Dienstleistungen im Binnenland, ggf. unter Berücksichtigung von </t>
    </r>
    <r>
      <rPr>
        <b/>
        <sz val="10"/>
        <color rgb="FF000000"/>
        <rFont val="Calibri"/>
        <family val="2"/>
        <scheme val="minor"/>
      </rPr>
      <t>Chancen der Digitalisierung (Innovationen/Entwicklungen, Chancen der Digitalisierung)</t>
    </r>
  </si>
  <si>
    <t>nachhaltige Tourismus-/ Naherholungsangebote</t>
  </si>
  <si>
    <r>
      <t>3.</t>
    </r>
    <r>
      <rPr>
        <sz val="7"/>
        <color rgb="FF000000"/>
        <rFont val="Times New Roman"/>
        <family val="1"/>
      </rPr>
      <t xml:space="preserve">         </t>
    </r>
    <r>
      <rPr>
        <sz val="10"/>
        <color rgb="FF000000"/>
        <rFont val="Calibri"/>
        <family val="2"/>
        <scheme val="minor"/>
      </rPr>
      <t xml:space="preserve">Förderung </t>
    </r>
    <r>
      <rPr>
        <b/>
        <sz val="10"/>
        <color rgb="FF000000"/>
        <rFont val="Calibri"/>
        <family val="2"/>
        <scheme val="minor"/>
      </rPr>
      <t>nachhaltiger Tourismus- und Naherholungsangebote,</t>
    </r>
    <r>
      <rPr>
        <sz val="10"/>
        <color rgb="FF000000"/>
        <rFont val="Calibri"/>
        <family val="2"/>
        <scheme val="minor"/>
      </rPr>
      <t xml:space="preserve"> z.B. Erstellung eines digitalen Angelführers, Workation-Angebote, gesundheitstouristische und naturnahe Angebote.</t>
    </r>
  </si>
  <si>
    <r>
      <t>4.</t>
    </r>
    <r>
      <rPr>
        <sz val="7"/>
        <color rgb="FF000000"/>
        <rFont val="Times New Roman"/>
        <family val="1"/>
      </rPr>
      <t xml:space="preserve">         </t>
    </r>
    <r>
      <rPr>
        <b/>
        <sz val="10"/>
        <color rgb="FF000000"/>
        <rFont val="Calibri"/>
        <family val="2"/>
        <scheme val="minor"/>
      </rPr>
      <t>Vernetzung</t>
    </r>
    <r>
      <rPr>
        <sz val="10"/>
        <color rgb="FF000000"/>
        <rFont val="Calibri"/>
        <family val="2"/>
        <scheme val="minor"/>
      </rPr>
      <t xml:space="preserve"> der FIWIG-Region durch weiteren Ausbau und insbesondere Qualitätssicherung des touristischen Wegenetzes, z.B. Radwege- und Wasserwanderbeschilderung, touristische (digitale) Leit- und Informationssysteme. (Vernetzung der Tourismusregion)</t>
    </r>
  </si>
  <si>
    <r>
      <t>2.</t>
    </r>
    <r>
      <rPr>
        <sz val="7"/>
        <color rgb="FF000000"/>
        <rFont val="Times New Roman"/>
        <family val="1"/>
      </rPr>
      <t xml:space="preserve">         </t>
    </r>
    <r>
      <rPr>
        <sz val="10"/>
        <color rgb="FF000000"/>
        <rFont val="Calibri"/>
        <family val="2"/>
        <scheme val="minor"/>
      </rPr>
      <t xml:space="preserve">Unterstützung von Maßnahmen die der Diversifizierung der Tätigkeiten im Fischereisektor sowie </t>
    </r>
    <r>
      <rPr>
        <sz val="10"/>
        <color theme="1"/>
        <rFont val="Calibri"/>
        <family val="2"/>
        <scheme val="minor"/>
      </rPr>
      <t xml:space="preserve">unterstützende Maßnahmen zur Fischereiaufsicht, Aufklärungskampagnen, Weiterbildung, Vernetzung und Erzielung von Synergieeffekten innerhalb der regionalen blauen Wirtschaft dienen. </t>
    </r>
    <r>
      <rPr>
        <b/>
        <sz val="10"/>
        <color theme="1"/>
        <rFont val="Calibri"/>
        <family val="2"/>
        <scheme val="minor"/>
      </rPr>
      <t>(Diversifizierung, Aufklärung, Weiterbildung, Vernetzung, Synergien)</t>
    </r>
  </si>
  <si>
    <r>
      <t>5.</t>
    </r>
    <r>
      <rPr>
        <sz val="7"/>
        <color theme="1"/>
        <rFont val="Times New Roman"/>
        <family val="1"/>
      </rPr>
      <t xml:space="preserve">         </t>
    </r>
    <r>
      <rPr>
        <sz val="10"/>
        <color rgb="FF000000"/>
        <rFont val="Calibri"/>
        <family val="2"/>
        <scheme val="minor"/>
      </rPr>
      <t xml:space="preserve">Wertschöpfung durch </t>
    </r>
    <r>
      <rPr>
        <b/>
        <sz val="10"/>
        <color rgb="FF000000"/>
        <rFont val="Calibri"/>
        <family val="2"/>
        <scheme val="minor"/>
      </rPr>
      <t>Nutzung der historischen Bausubstanz</t>
    </r>
    <r>
      <rPr>
        <sz val="10"/>
        <color rgb="FF000000"/>
        <rFont val="Calibri"/>
        <family val="2"/>
        <scheme val="minor"/>
      </rPr>
      <t>, z.B. durch Inwertsetzung historischer Fischereihöfe</t>
    </r>
    <r>
      <rPr>
        <sz val="10"/>
        <color theme="1"/>
        <rFont val="Calibri"/>
        <family val="2"/>
        <scheme val="minor"/>
      </rPr>
      <t xml:space="preserve"> durch neue Nutzungen.</t>
    </r>
  </si>
  <si>
    <t>Dorfgemeinschaft,  ehrenamtliches Engagement,  Gemeinschaftssinn, demokratische Kultur</t>
  </si>
  <si>
    <r>
      <t>1.</t>
    </r>
    <r>
      <rPr>
        <sz val="7"/>
        <color rgb="FF000000"/>
        <rFont val="Times New Roman"/>
        <family val="1"/>
      </rPr>
      <t xml:space="preserve">         </t>
    </r>
    <r>
      <rPr>
        <sz val="10"/>
        <color theme="1"/>
        <rFont val="Calibri"/>
        <family val="2"/>
        <scheme val="minor"/>
      </rPr>
      <t xml:space="preserve">Stärkung </t>
    </r>
    <r>
      <rPr>
        <sz val="10"/>
        <color rgb="FF000000"/>
        <rFont val="Calibri"/>
        <family val="2"/>
        <scheme val="minor"/>
      </rPr>
      <t xml:space="preserve">der </t>
    </r>
    <r>
      <rPr>
        <b/>
        <sz val="10"/>
        <color rgb="FF000000"/>
        <rFont val="Calibri"/>
        <family val="2"/>
        <scheme val="minor"/>
      </rPr>
      <t>Dorfgemeinschaft</t>
    </r>
    <r>
      <rPr>
        <sz val="10"/>
        <color rgb="FF000000"/>
        <rFont val="Calibri"/>
        <family val="2"/>
        <scheme val="minor"/>
      </rPr>
      <t>en, des</t>
    </r>
    <r>
      <rPr>
        <b/>
        <sz val="10"/>
        <color rgb="FF000000"/>
        <rFont val="Calibri"/>
        <family val="2"/>
        <scheme val="minor"/>
      </rPr>
      <t xml:space="preserve"> ehrenamtlichen Engagement</t>
    </r>
    <r>
      <rPr>
        <sz val="10"/>
        <color rgb="FF000000"/>
        <rFont val="Calibri"/>
        <family val="2"/>
        <scheme val="minor"/>
      </rPr>
      <t xml:space="preserve">s, des </t>
    </r>
    <r>
      <rPr>
        <b/>
        <sz val="10"/>
        <color rgb="FF000000"/>
        <rFont val="Calibri"/>
        <family val="2"/>
        <scheme val="minor"/>
      </rPr>
      <t>Gemeinschaftssinn</t>
    </r>
    <r>
      <rPr>
        <sz val="10"/>
        <color rgb="FF000000"/>
        <rFont val="Calibri"/>
        <family val="2"/>
        <scheme val="minor"/>
      </rPr>
      <t xml:space="preserve">s und einer </t>
    </r>
    <r>
      <rPr>
        <b/>
        <sz val="10"/>
        <color rgb="FF000000"/>
        <rFont val="Calibri"/>
        <family val="2"/>
        <scheme val="minor"/>
      </rPr>
      <t>demokratischen Kultur</t>
    </r>
    <r>
      <rPr>
        <sz val="10"/>
        <color rgb="FF000000"/>
        <rFont val="Calibri"/>
        <family val="2"/>
        <scheme val="minor"/>
      </rPr>
      <t>, z.B. Themenspielplätze, Sportplätze und Freizeiteinrichtungen, Badestrände sowie Aktivitäten der Öffentlichkeitsarbeit (z.B. Webseite).</t>
    </r>
  </si>
  <si>
    <r>
      <t>2.</t>
    </r>
    <r>
      <rPr>
        <sz val="7"/>
        <color rgb="FF000000"/>
        <rFont val="Times New Roman"/>
        <family val="1"/>
      </rPr>
      <t xml:space="preserve">         </t>
    </r>
    <r>
      <rPr>
        <sz val="10"/>
        <color rgb="FF000000"/>
        <rFont val="Calibri"/>
        <family val="2"/>
        <scheme val="minor"/>
      </rPr>
      <t xml:space="preserve">Bau oder Modernisierung von </t>
    </r>
    <r>
      <rPr>
        <b/>
        <sz val="10"/>
        <color rgb="FF000000"/>
        <rFont val="Calibri"/>
        <family val="2"/>
        <scheme val="minor"/>
      </rPr>
      <t>Einrichtungen und Aktivitäten zur Förderung des ländlichen Lebens</t>
    </r>
    <r>
      <rPr>
        <sz val="10"/>
        <color rgb="FF000000"/>
        <rFont val="Calibri"/>
        <family val="2"/>
        <scheme val="minor"/>
      </rPr>
      <t xml:space="preserve"> und zur Stärkung des bürgerschaftlichen Engagements, z.B. Vereinsgebäude.</t>
    </r>
  </si>
  <si>
    <r>
      <t>3.</t>
    </r>
    <r>
      <rPr>
        <sz val="7"/>
        <color theme="1"/>
        <rFont val="Times New Roman"/>
        <family val="1"/>
      </rPr>
      <t xml:space="preserve">         </t>
    </r>
    <r>
      <rPr>
        <sz val="10"/>
        <color rgb="FF000000"/>
        <rFont val="Calibri"/>
        <family val="2"/>
        <scheme val="minor"/>
      </rPr>
      <t>Förderung und Bewahrung der Vielfalt des Kulturangebotes auf dem Lande, z.B. Feste, Veranstaltungen, Traditionsveranstaltungen</t>
    </r>
    <r>
      <rPr>
        <sz val="10"/>
        <color theme="1"/>
        <rFont val="Calibri"/>
        <family val="2"/>
        <scheme val="minor"/>
      </rPr>
      <t xml:space="preserve"> (u.a. Seefest, Fischereifeste) und die dazugehörige Infrastruktur, z.B. Bühne. (</t>
    </r>
    <r>
      <rPr>
        <b/>
        <sz val="10"/>
        <color theme="1"/>
        <rFont val="Calibri"/>
        <family val="2"/>
        <scheme val="minor"/>
      </rPr>
      <t>Vielfalt des Kulturangebotes &amp; dazugehörige Infrastruktur</t>
    </r>
    <r>
      <rPr>
        <sz val="10"/>
        <color theme="1"/>
        <rFont val="Calibri"/>
        <family val="2"/>
        <scheme val="minor"/>
      </rPr>
      <t>)</t>
    </r>
  </si>
  <si>
    <t xml:space="preserve">HF 4:  Beteili-gung und Identitäts-stiftung  </t>
  </si>
  <si>
    <t>HF 3: Nachhal-tiges Wirt-schaften und regionale Kreisläufe</t>
  </si>
  <si>
    <t xml:space="preserve">HF 2: Bildung und Qualifizie-rung  </t>
  </si>
  <si>
    <t xml:space="preserve">HF 1:    Grund- versor-gung und Lebens- qualität </t>
  </si>
  <si>
    <t>Budget EMFAF/ Land (Kofi für Private)</t>
  </si>
  <si>
    <t>Vorhaben ist förderfähig</t>
  </si>
  <si>
    <t>zur Zeit nicht förderfähig</t>
  </si>
  <si>
    <t>Kofi für Private</t>
  </si>
  <si>
    <t>Budget LAG Binnenfischerei 2024-2028/29 insgesamt</t>
  </si>
  <si>
    <t>Kofi insg. (30% der Fördermittel: kom. HH)</t>
  </si>
  <si>
    <t>EMFAF (70% der Fördermittel: EU)</t>
  </si>
  <si>
    <t>Summe (100% der Fördermittel)</t>
  </si>
  <si>
    <t>Informationen an die LAG-Mitglieder</t>
  </si>
  <si>
    <t>durch das Regionalmanagement auszufüllen</t>
  </si>
  <si>
    <t>Zuordnung zu den Handlungsfeldern/ Handlungsfeldzielen (Verankerung in SLE)</t>
  </si>
  <si>
    <t>durch Mitglied der LAG Binnenfischerei MSE auszufüllen (Punktevergabe)</t>
  </si>
  <si>
    <t>Rest Budget EMFAF/ Land (Kofi für Private)</t>
  </si>
  <si>
    <t>26</t>
  </si>
  <si>
    <t>Badestelle Dambecker See</t>
  </si>
  <si>
    <t>Gemeinde Bütow</t>
  </si>
  <si>
    <t>Röbeler Segler-Verein "Müritz" e.V.</t>
  </si>
  <si>
    <t>gebunden</t>
  </si>
  <si>
    <t>Differenz</t>
  </si>
  <si>
    <t xml:space="preserve">Anmerkung: </t>
  </si>
  <si>
    <t xml:space="preserve">Projekte, für die das aktuelle Restbudget der LAG Binnenfischerei MSE nicht ausreichen, kommen auf die Nachrückerliste. Für Anfang 2027 ist ein landesweiter Kassensturz bei den FLAGs in MV geplant. Alle bis dahin noch nicht an Projekte gebundenen Mittel, gehen dann zurück in den "großen Topf" und stehen dann allen FLAGs zur Umsetzung von Projekten zur Verfügung. Die Mittel werden dann im Windhundprinzip vergeben. Das Ministerium prüft jedoch, ob bereits im Sommer 2026 ein Kassensturz durchgeführt werden kann. Der Bedarf an Mehrmitteln für die LAG Binnenfischerei MSE wurde bereits 2025 unter Verweis der damals vorliegenden neuen Projekte 2026 angemeldet. </t>
  </si>
  <si>
    <t>HF2</t>
  </si>
  <si>
    <t>Neue Boote (Optis) und Material für die jüngsten Segler</t>
  </si>
  <si>
    <t xml:space="preserve">E-Ladesäulen für Elektrosäulen </t>
  </si>
  <si>
    <t>E-Ladesäulen für Elektrosäulen - Anteil kommunale Partner</t>
  </si>
  <si>
    <t>WMSE gGmbH - (3 von 4 Projektpartnern: kommunale Marinas)</t>
  </si>
  <si>
    <t>E-Ladesäulen für Elektrosäulen (Anteil private Partner)</t>
  </si>
  <si>
    <t>WMSE gGmbH (1 von 4 Projektpartnern: private Marina)</t>
  </si>
  <si>
    <t>WMSE gGmbH                                        (4 Projektpartner:                              3 kommunal: Bruttoförderung,                                  1 privat: Nettoförderung)</t>
  </si>
  <si>
    <t>Gesamtkosten (Brutto)</t>
  </si>
  <si>
    <t>Stand der Mittelbindung (am 29.04.2026) (ohne die zur Bewertung vorliegenden Projekte)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</si>
</sst>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0\ &quot;€&quot;;[Red]\-#,##0\ &quot;€&quot;"/>
    <numFmt numFmtId="8" formatCode="#,##0.00\ &quot;€&quot;;[Red]\-#,##0.00\ &quot;€&quot;"/>
    <numFmt numFmtId="44" formatCode="_-* #,##0.00\ &quot;€&quot;_-;\-* #,##0.00\ &quot;€&quot;_-;_-* &quot;-&quot;??\ &quot;€&quot;_-;_-@_-"/>
    <numFmt numFmtId="164" formatCode="_-* #,##0.00\ _€_-;\-* #,##0.00\ _€_-;_-* &quot;-&quot;??\ _€_-;_-@_-"/>
    <numFmt numFmtId="165" formatCode="[$-407]d/\ mmm/\ yy;@"/>
    <numFmt numFmtId="166" formatCode="#,##0.00\ &quot;€&quot;"/>
  </numFmts>
  <fonts count="71" x14ac:knownFonts="1">
    <font>
      <sz val="12"/>
      <color theme="1"/>
      <name val="Calibri"/>
      <family val="2"/>
      <scheme val="minor"/>
    </font>
    <font>
      <sz val="11"/>
      <color theme="1"/>
      <name val="Arial"/>
      <family val="2"/>
    </font>
    <font>
      <sz val="12"/>
      <color theme="1"/>
      <name val="Calibri"/>
      <family val="2"/>
      <scheme val="minor"/>
    </font>
    <font>
      <b/>
      <sz val="11"/>
      <color rgb="FF000000"/>
      <name val="Calibri"/>
      <family val="2"/>
      <scheme val="minor"/>
    </font>
    <font>
      <sz val="11"/>
      <color rgb="FF000000"/>
      <name val="Calibri"/>
      <family val="2"/>
      <scheme val="minor"/>
    </font>
    <font>
      <sz val="10"/>
      <color rgb="FF000000"/>
      <name val="Calibri"/>
      <family val="2"/>
      <scheme val="minor"/>
    </font>
    <font>
      <sz val="12"/>
      <color rgb="FF000000"/>
      <name val="Calibri"/>
      <family val="2"/>
      <scheme val="minor"/>
    </font>
    <font>
      <sz val="12"/>
      <color rgb="FFFF0000"/>
      <name val="Calibri"/>
      <family val="2"/>
      <scheme val="minor"/>
    </font>
    <font>
      <sz val="11"/>
      <color rgb="FFFF0000"/>
      <name val="Calibri"/>
      <family val="2"/>
      <scheme val="minor"/>
    </font>
    <font>
      <sz val="10"/>
      <color rgb="FFFF0000"/>
      <name val="Calibri"/>
      <family val="2"/>
      <scheme val="minor"/>
    </font>
    <font>
      <b/>
      <sz val="11"/>
      <color rgb="FFFF0000"/>
      <name val="Calibri"/>
      <family val="2"/>
      <scheme val="minor"/>
    </font>
    <font>
      <sz val="12"/>
      <name val="Calibri"/>
      <family val="2"/>
      <scheme val="minor"/>
    </font>
    <font>
      <sz val="11"/>
      <name val="Calibri"/>
      <family val="2"/>
      <scheme val="minor"/>
    </font>
    <font>
      <sz val="10"/>
      <name val="Calibri"/>
      <family val="2"/>
      <scheme val="minor"/>
    </font>
    <font>
      <b/>
      <sz val="11"/>
      <name val="Calibri"/>
      <family val="2"/>
      <scheme val="minor"/>
    </font>
    <font>
      <sz val="9"/>
      <color rgb="FF000000"/>
      <name val="Calibri"/>
      <family val="2"/>
      <scheme val="minor"/>
    </font>
    <font>
      <b/>
      <sz val="9"/>
      <color rgb="FFA6A6A6"/>
      <name val="Calibri"/>
      <family val="2"/>
      <scheme val="minor"/>
    </font>
    <font>
      <sz val="9"/>
      <color rgb="FFA6A6A6"/>
      <name val="Calibri"/>
      <family val="2"/>
      <scheme val="minor"/>
    </font>
    <font>
      <sz val="10"/>
      <color theme="1"/>
      <name val="Calibri"/>
      <family val="2"/>
      <scheme val="minor"/>
    </font>
    <font>
      <b/>
      <sz val="10"/>
      <name val="Calibri"/>
      <family val="2"/>
      <scheme val="minor"/>
    </font>
    <font>
      <b/>
      <sz val="10"/>
      <color theme="0" tint="-0.34998626667073579"/>
      <name val="Calibri"/>
      <family val="2"/>
      <scheme val="minor"/>
    </font>
    <font>
      <b/>
      <sz val="12"/>
      <color theme="0" tint="-0.34998626667073579"/>
      <name val="Calibri"/>
      <family val="2"/>
      <scheme val="minor"/>
    </font>
    <font>
      <b/>
      <sz val="12"/>
      <color theme="1"/>
      <name val="Calibri"/>
      <family val="2"/>
      <scheme val="minor"/>
    </font>
    <font>
      <i/>
      <sz val="10"/>
      <color theme="1"/>
      <name val="Calibri"/>
      <family val="2"/>
      <scheme val="minor"/>
    </font>
    <font>
      <i/>
      <sz val="11"/>
      <color rgb="FF000000"/>
      <name val="Calibri"/>
      <family val="2"/>
      <scheme val="minor"/>
    </font>
    <font>
      <i/>
      <sz val="11"/>
      <color rgb="FFFF0000"/>
      <name val="Calibri"/>
      <family val="2"/>
      <scheme val="minor"/>
    </font>
    <font>
      <i/>
      <sz val="11"/>
      <name val="Calibri"/>
      <family val="2"/>
      <scheme val="minor"/>
    </font>
    <font>
      <i/>
      <sz val="12"/>
      <color theme="1"/>
      <name val="Calibri"/>
      <family val="2"/>
      <scheme val="minor"/>
    </font>
    <font>
      <b/>
      <sz val="14"/>
      <color theme="1"/>
      <name val="Calibri"/>
      <family val="2"/>
      <scheme val="minor"/>
    </font>
    <font>
      <sz val="11"/>
      <color rgb="FF3F3F76"/>
      <name val="Arial"/>
      <family val="2"/>
    </font>
    <font>
      <sz val="11"/>
      <name val="Arial"/>
      <family val="2"/>
    </font>
    <font>
      <sz val="11"/>
      <color rgb="FFFF0000"/>
      <name val="Arial"/>
      <family val="2"/>
    </font>
    <font>
      <sz val="11"/>
      <color theme="1"/>
      <name val="Calibri"/>
      <family val="2"/>
      <scheme val="minor"/>
    </font>
    <font>
      <sz val="10"/>
      <color rgb="FF005E90"/>
      <name val="Calibri"/>
      <family val="2"/>
      <scheme val="minor"/>
    </font>
    <font>
      <b/>
      <i/>
      <sz val="12"/>
      <color theme="1"/>
      <name val="Calibri"/>
      <family val="2"/>
      <scheme val="minor"/>
    </font>
    <font>
      <i/>
      <sz val="11"/>
      <color theme="1"/>
      <name val="Calibri"/>
      <family val="2"/>
      <scheme val="minor"/>
    </font>
    <font>
      <u/>
      <sz val="12"/>
      <color theme="1"/>
      <name val="Calibri"/>
      <family val="2"/>
      <scheme val="minor"/>
    </font>
    <font>
      <b/>
      <sz val="12"/>
      <color rgb="FF4F81BD"/>
      <name val="Calibri"/>
      <family val="2"/>
      <scheme val="minor"/>
    </font>
    <font>
      <b/>
      <sz val="12"/>
      <name val="Calibri"/>
      <family val="2"/>
      <scheme val="minor"/>
    </font>
    <font>
      <b/>
      <sz val="12"/>
      <color rgb="FF000000"/>
      <name val="Calibri"/>
      <family val="2"/>
      <scheme val="minor"/>
    </font>
    <font>
      <b/>
      <i/>
      <sz val="12"/>
      <color rgb="FF000000"/>
      <name val="Calibri"/>
      <family val="2"/>
      <scheme val="minor"/>
    </font>
    <font>
      <b/>
      <u/>
      <sz val="12"/>
      <name val="Calibri"/>
      <family val="2"/>
      <scheme val="minor"/>
    </font>
    <font>
      <sz val="9"/>
      <color theme="7" tint="0.39997558519241921"/>
      <name val="Calibri"/>
      <family val="2"/>
      <scheme val="minor"/>
    </font>
    <font>
      <b/>
      <i/>
      <sz val="11"/>
      <name val="Calibri"/>
      <family val="2"/>
      <scheme val="minor"/>
    </font>
    <font>
      <b/>
      <i/>
      <sz val="11"/>
      <color rgb="FFFF0000"/>
      <name val="Calibri"/>
      <family val="2"/>
      <scheme val="minor"/>
    </font>
    <font>
      <b/>
      <sz val="10"/>
      <color rgb="FF000000"/>
      <name val="Calibri"/>
      <family val="2"/>
      <scheme val="minor"/>
    </font>
    <font>
      <b/>
      <sz val="11"/>
      <color rgb="FF1F497D"/>
      <name val="Calibri"/>
      <family val="2"/>
      <scheme val="minor"/>
    </font>
    <font>
      <sz val="7"/>
      <color rgb="FF000000"/>
      <name val="Times New Roman"/>
      <family val="1"/>
    </font>
    <font>
      <sz val="7"/>
      <color theme="1"/>
      <name val="Times New Roman"/>
      <family val="1"/>
    </font>
    <font>
      <b/>
      <sz val="10"/>
      <color theme="1"/>
      <name val="Calibri"/>
      <family val="2"/>
      <scheme val="minor"/>
    </font>
    <font>
      <b/>
      <sz val="9"/>
      <name val="Calibri"/>
      <family val="2"/>
      <scheme val="minor"/>
    </font>
    <font>
      <b/>
      <sz val="18"/>
      <color theme="1"/>
      <name val="Calibri"/>
      <family val="2"/>
      <scheme val="minor"/>
    </font>
    <font>
      <sz val="11"/>
      <color rgb="FF000000"/>
      <name val="Calibri"/>
      <scheme val="minor"/>
    </font>
    <font>
      <sz val="10"/>
      <color rgb="FF000000"/>
      <name val="Calibri"/>
      <scheme val="minor"/>
    </font>
    <font>
      <b/>
      <i/>
      <sz val="14"/>
      <color theme="1"/>
      <name val="Calibri"/>
      <family val="2"/>
      <scheme val="minor"/>
    </font>
    <font>
      <b/>
      <sz val="11"/>
      <color theme="1"/>
      <name val="Calibri"/>
      <family val="2"/>
      <scheme val="minor"/>
    </font>
    <font>
      <sz val="11"/>
      <color rgb="FF00B050"/>
      <name val="Calibri"/>
      <family val="2"/>
      <scheme val="minor"/>
    </font>
    <font>
      <b/>
      <u/>
      <sz val="11"/>
      <name val="Calibri"/>
      <family val="2"/>
      <scheme val="minor"/>
    </font>
    <font>
      <u/>
      <sz val="10"/>
      <color rgb="FF005E90"/>
      <name val="Calibri"/>
      <family val="2"/>
      <scheme val="minor"/>
    </font>
    <font>
      <b/>
      <i/>
      <sz val="11"/>
      <color rgb="FF000000"/>
      <name val="Calibri"/>
      <family val="2"/>
      <scheme val="minor"/>
    </font>
    <font>
      <b/>
      <sz val="11"/>
      <color rgb="FFA6A6A6"/>
      <name val="Calibri"/>
      <family val="2"/>
      <scheme val="minor"/>
    </font>
    <font>
      <sz val="11"/>
      <color rgb="FFA6A6A6"/>
      <name val="Calibri"/>
      <family val="2"/>
      <scheme val="minor"/>
    </font>
    <font>
      <sz val="11"/>
      <name val="Calibri"/>
      <scheme val="minor"/>
    </font>
    <font>
      <sz val="11"/>
      <color theme="9"/>
      <name val="Calibri"/>
      <family val="2"/>
      <scheme val="minor"/>
    </font>
    <font>
      <i/>
      <sz val="11"/>
      <color theme="9"/>
      <name val="Calibri"/>
      <family val="2"/>
      <scheme val="minor"/>
    </font>
    <font>
      <b/>
      <sz val="11"/>
      <color theme="9"/>
      <name val="Calibri"/>
      <family val="2"/>
      <scheme val="minor"/>
    </font>
    <font>
      <b/>
      <u/>
      <sz val="10"/>
      <color theme="1"/>
      <name val="Calibri"/>
      <family val="2"/>
      <scheme val="minor"/>
    </font>
    <font>
      <b/>
      <u/>
      <sz val="18"/>
      <color theme="1"/>
      <name val="Calibri"/>
      <family val="2"/>
      <scheme val="minor"/>
    </font>
    <font>
      <sz val="11"/>
      <color theme="9"/>
      <name val="Arial"/>
      <family val="2"/>
    </font>
    <font>
      <sz val="12"/>
      <color theme="9"/>
      <name val="Calibri"/>
      <family val="2"/>
      <scheme val="minor"/>
    </font>
    <font>
      <sz val="10"/>
      <color theme="9"/>
      <name val="Calibri"/>
      <family val="2"/>
      <scheme val="minor"/>
    </font>
  </fonts>
  <fills count="18">
    <fill>
      <patternFill patternType="none"/>
    </fill>
    <fill>
      <patternFill patternType="gray125"/>
    </fill>
    <fill>
      <patternFill patternType="solid">
        <fgColor rgb="FFFFFF46"/>
        <bgColor rgb="FF000000"/>
      </patternFill>
    </fill>
    <fill>
      <patternFill patternType="solid">
        <fgColor rgb="FFFCD622"/>
        <bgColor rgb="FF000000"/>
      </patternFill>
    </fill>
    <fill>
      <patternFill patternType="solid">
        <fgColor rgb="FFFCD687"/>
        <bgColor rgb="FF000000"/>
      </patternFill>
    </fill>
    <fill>
      <patternFill patternType="solid">
        <fgColor rgb="FFFFFF46"/>
        <bgColor indexed="64"/>
      </patternFill>
    </fill>
    <fill>
      <patternFill patternType="solid">
        <fgColor rgb="FFC0E399"/>
        <bgColor indexed="64"/>
      </patternFill>
    </fill>
    <fill>
      <patternFill patternType="solid">
        <fgColor rgb="FFFFC000"/>
        <bgColor indexed="64"/>
      </patternFill>
    </fill>
    <fill>
      <patternFill patternType="solid">
        <fgColor rgb="FFFFC000"/>
        <bgColor rgb="FF000000"/>
      </patternFill>
    </fill>
    <fill>
      <patternFill patternType="solid">
        <fgColor rgb="FFFFCC99"/>
      </patternFill>
    </fill>
    <fill>
      <patternFill patternType="solid">
        <fgColor rgb="FFFFCC99"/>
        <bgColor indexed="64"/>
      </patternFill>
    </fill>
    <fill>
      <patternFill patternType="solid">
        <fgColor theme="6" tint="0.79998168889431442"/>
        <bgColor indexed="65"/>
      </patternFill>
    </fill>
    <fill>
      <patternFill patternType="solid">
        <fgColor rgb="FFDBE5F1"/>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bgColor theme="4" tint="0.79998168889431442"/>
      </patternFill>
    </fill>
    <fill>
      <patternFill patternType="solid">
        <fgColor theme="7"/>
        <bgColor indexed="64"/>
      </patternFill>
    </fill>
    <fill>
      <patternFill patternType="solid">
        <fgColor rgb="FFFCD622"/>
        <bgColor indexed="64"/>
      </patternFill>
    </fill>
  </fills>
  <borders count="39">
    <border>
      <left/>
      <right/>
      <top/>
      <bottom/>
      <diagonal/>
    </border>
    <border>
      <left/>
      <right style="medium">
        <color indexed="64"/>
      </right>
      <top/>
      <bottom/>
      <diagonal/>
    </border>
    <border>
      <left/>
      <right style="dotted">
        <color indexed="64"/>
      </right>
      <top/>
      <bottom style="dotted">
        <color indexed="64"/>
      </bottom>
      <diagonal/>
    </border>
    <border>
      <left/>
      <right style="dotted">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top style="medium">
        <color indexed="64"/>
      </top>
      <bottom style="double">
        <color indexed="64"/>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rgb="FF7F7F7F"/>
      </left>
      <right style="thin">
        <color rgb="FF7F7F7F"/>
      </right>
      <top style="thin">
        <color rgb="FF7F7F7F"/>
      </top>
      <bottom style="medium">
        <color indexed="64"/>
      </bottom>
      <diagonal/>
    </border>
  </borders>
  <cellStyleXfs count="6">
    <xf numFmtId="0" fontId="0" fillId="0" borderId="0"/>
    <xf numFmtId="44" fontId="2" fillId="0" borderId="0" applyFont="0" applyFill="0" applyBorder="0" applyAlignment="0" applyProtection="0"/>
    <xf numFmtId="9" fontId="2" fillId="0" borderId="0" applyFont="0" applyFill="0" applyBorder="0" applyAlignment="0" applyProtection="0"/>
    <xf numFmtId="0" fontId="29" fillId="9" borderId="17" applyNumberFormat="0" applyAlignment="0" applyProtection="0"/>
    <xf numFmtId="0" fontId="32" fillId="0" borderId="0"/>
    <xf numFmtId="0" fontId="2" fillId="11" borderId="0" applyNumberFormat="0" applyBorder="0" applyAlignment="0" applyProtection="0"/>
  </cellStyleXfs>
  <cellXfs count="331">
    <xf numFmtId="0" fontId="0" fillId="0" borderId="0" xfId="0"/>
    <xf numFmtId="0" fontId="0" fillId="0" borderId="0" xfId="0" applyAlignment="1">
      <alignment horizontal="center"/>
    </xf>
    <xf numFmtId="9" fontId="0" fillId="0" borderId="0" xfId="2" applyFont="1" applyAlignment="1">
      <alignment horizontal="center"/>
    </xf>
    <xf numFmtId="1" fontId="0" fillId="0" borderId="0" xfId="0" applyNumberFormat="1" applyAlignment="1">
      <alignment horizontal="center" wrapText="1"/>
    </xf>
    <xf numFmtId="1" fontId="0" fillId="0" borderId="0" xfId="0" applyNumberFormat="1" applyAlignment="1">
      <alignment horizontal="center"/>
    </xf>
    <xf numFmtId="0" fontId="0" fillId="0" borderId="0" xfId="0" applyAlignment="1">
      <alignment wrapText="1"/>
    </xf>
    <xf numFmtId="164" fontId="4" fillId="2" borderId="2" xfId="0" applyNumberFormat="1" applyFont="1" applyFill="1" applyBorder="1"/>
    <xf numFmtId="0" fontId="0" fillId="0" borderId="0" xfId="0" applyBorder="1" applyAlignment="1">
      <alignment horizontal="center"/>
    </xf>
    <xf numFmtId="0" fontId="7" fillId="0" borderId="0" xfId="0" applyFont="1"/>
    <xf numFmtId="164" fontId="8" fillId="2" borderId="2" xfId="0" applyNumberFormat="1" applyFont="1" applyFill="1" applyBorder="1"/>
    <xf numFmtId="0" fontId="9" fillId="4" borderId="2" xfId="0" applyFont="1" applyFill="1" applyBorder="1" applyAlignment="1">
      <alignment horizontal="center"/>
    </xf>
    <xf numFmtId="0" fontId="8" fillId="3" borderId="2" xfId="0" applyFont="1" applyFill="1" applyBorder="1" applyAlignment="1">
      <alignment horizontal="center"/>
    </xf>
    <xf numFmtId="0" fontId="8" fillId="4" borderId="2" xfId="0" applyFont="1" applyFill="1" applyBorder="1" applyAlignment="1">
      <alignment horizontal="center"/>
    </xf>
    <xf numFmtId="0" fontId="11" fillId="0" borderId="0" xfId="0" applyFont="1"/>
    <xf numFmtId="164" fontId="12" fillId="2" borderId="2" xfId="0" applyNumberFormat="1" applyFont="1" applyFill="1" applyBorder="1"/>
    <xf numFmtId="0" fontId="13" fillId="4" borderId="2" xfId="0" applyFont="1" applyFill="1" applyBorder="1" applyAlignment="1">
      <alignment horizontal="center"/>
    </xf>
    <xf numFmtId="0" fontId="12" fillId="3" borderId="2" xfId="0" applyFont="1" applyFill="1" applyBorder="1" applyAlignment="1">
      <alignment horizontal="center"/>
    </xf>
    <xf numFmtId="0" fontId="12" fillId="4" borderId="2" xfId="0" applyFont="1" applyFill="1" applyBorder="1" applyAlignment="1">
      <alignment horizontal="center"/>
    </xf>
    <xf numFmtId="0" fontId="15" fillId="2" borderId="2"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4" borderId="2" xfId="0" applyFont="1" applyFill="1" applyBorder="1" applyAlignment="1">
      <alignment horizontal="center" textRotation="90" wrapText="1"/>
    </xf>
    <xf numFmtId="0" fontId="15" fillId="4" borderId="2" xfId="0" applyFont="1" applyFill="1" applyBorder="1" applyAlignment="1">
      <alignment vertical="center" textRotation="90" wrapText="1"/>
    </xf>
    <xf numFmtId="0" fontId="15" fillId="4" borderId="2" xfId="0" applyFont="1" applyFill="1" applyBorder="1" applyAlignment="1">
      <alignment horizontal="center" vertical="center" textRotation="90" wrapText="1"/>
    </xf>
    <xf numFmtId="0" fontId="18" fillId="0" borderId="0" xfId="0" applyFont="1" applyAlignment="1">
      <alignment horizontal="left" wrapText="1"/>
    </xf>
    <xf numFmtId="164" fontId="18" fillId="5" borderId="5" xfId="1" applyNumberFormat="1" applyFont="1" applyFill="1" applyBorder="1" applyAlignment="1">
      <alignment horizontal="center" wrapText="1"/>
    </xf>
    <xf numFmtId="0" fontId="18" fillId="0" borderId="5" xfId="0" applyFont="1" applyBorder="1" applyAlignment="1">
      <alignment horizontal="center" wrapText="1"/>
    </xf>
    <xf numFmtId="9" fontId="19" fillId="0" borderId="4" xfId="2" applyFont="1" applyBorder="1" applyAlignment="1">
      <alignment horizontal="center" wrapText="1"/>
    </xf>
    <xf numFmtId="0" fontId="19" fillId="0" borderId="5" xfId="0" applyFont="1" applyBorder="1" applyAlignment="1">
      <alignment horizontal="center" wrapText="1"/>
    </xf>
    <xf numFmtId="0" fontId="20" fillId="0" borderId="5" xfId="0" applyFont="1" applyBorder="1" applyAlignment="1">
      <alignment horizontal="center" wrapText="1"/>
    </xf>
    <xf numFmtId="16" fontId="18" fillId="0" borderId="5" xfId="0" applyNumberFormat="1" applyFont="1" applyBorder="1" applyAlignment="1">
      <alignment horizontal="center" wrapText="1"/>
    </xf>
    <xf numFmtId="1" fontId="18" fillId="0" borderId="5" xfId="0" applyNumberFormat="1" applyFont="1" applyBorder="1" applyAlignment="1">
      <alignment horizontal="center" wrapText="1"/>
    </xf>
    <xf numFmtId="44" fontId="18" fillId="0" borderId="5" xfId="0" applyNumberFormat="1" applyFont="1" applyBorder="1" applyAlignment="1">
      <alignment horizontal="left" wrapText="1"/>
    </xf>
    <xf numFmtId="9" fontId="18" fillId="0" borderId="5" xfId="2" applyFont="1" applyBorder="1" applyAlignment="1">
      <alignment horizontal="center" wrapText="1"/>
    </xf>
    <xf numFmtId="164" fontId="18" fillId="0" borderId="5" xfId="0" applyNumberFormat="1" applyFont="1" applyBorder="1" applyAlignment="1">
      <alignment horizontal="center" wrapText="1"/>
    </xf>
    <xf numFmtId="0" fontId="18" fillId="0" borderId="5" xfId="0" applyFont="1" applyBorder="1" applyAlignment="1">
      <alignment horizontal="left" wrapText="1"/>
    </xf>
    <xf numFmtId="0" fontId="18" fillId="0" borderId="6" xfId="0" applyFont="1" applyBorder="1" applyAlignment="1">
      <alignment horizontal="left" wrapText="1"/>
    </xf>
    <xf numFmtId="164" fontId="18" fillId="5" borderId="0" xfId="1" applyNumberFormat="1" applyFont="1" applyFill="1" applyAlignment="1">
      <alignment wrapText="1"/>
    </xf>
    <xf numFmtId="9" fontId="19" fillId="0" borderId="0" xfId="2" applyFont="1" applyAlignment="1">
      <alignment horizontal="center" wrapText="1"/>
    </xf>
    <xf numFmtId="1" fontId="18" fillId="0" borderId="0" xfId="0" applyNumberFormat="1" applyFont="1" applyAlignment="1">
      <alignment horizontal="center" wrapText="1"/>
    </xf>
    <xf numFmtId="44" fontId="18" fillId="0" borderId="0" xfId="0" applyNumberFormat="1" applyFont="1" applyAlignment="1">
      <alignment horizontal="left" wrapText="1"/>
    </xf>
    <xf numFmtId="9" fontId="18" fillId="0" borderId="0" xfId="2" applyFont="1" applyAlignment="1">
      <alignment horizontal="center" wrapText="1"/>
    </xf>
    <xf numFmtId="164" fontId="18" fillId="0" borderId="0" xfId="0" applyNumberFormat="1" applyFont="1" applyAlignment="1">
      <alignment horizontal="center" wrapText="1"/>
    </xf>
    <xf numFmtId="0" fontId="18" fillId="6" borderId="5" xfId="0" applyFont="1" applyFill="1" applyBorder="1" applyAlignment="1">
      <alignment horizontal="center" wrapText="1"/>
    </xf>
    <xf numFmtId="0" fontId="21" fillId="0" borderId="0" xfId="0" applyFont="1" applyAlignment="1">
      <alignment horizontal="center" wrapText="1"/>
    </xf>
    <xf numFmtId="0" fontId="22" fillId="0" borderId="0" xfId="0" applyFont="1" applyAlignment="1">
      <alignment horizontal="center" wrapText="1"/>
    </xf>
    <xf numFmtId="44" fontId="23" fillId="0" borderId="0" xfId="0" applyNumberFormat="1" applyFont="1" applyAlignment="1">
      <alignment horizontal="left" wrapText="1"/>
    </xf>
    <xf numFmtId="44" fontId="23" fillId="0" borderId="5" xfId="0" applyNumberFormat="1" applyFont="1" applyBorder="1" applyAlignment="1">
      <alignment horizontal="left" wrapText="1"/>
    </xf>
    <xf numFmtId="0" fontId="27" fillId="0" borderId="0" xfId="0" applyFont="1"/>
    <xf numFmtId="0" fontId="28" fillId="0" borderId="0" xfId="0" applyFont="1" applyAlignment="1">
      <alignment horizontal="left" wrapText="1"/>
    </xf>
    <xf numFmtId="0" fontId="4" fillId="0" borderId="7" xfId="0" applyFont="1" applyBorder="1" applyAlignment="1">
      <alignment vertical="center" wrapText="1"/>
    </xf>
    <xf numFmtId="0" fontId="4" fillId="0" borderId="8" xfId="0" applyFont="1" applyBorder="1" applyAlignment="1">
      <alignment vertical="center" wrapText="1"/>
    </xf>
    <xf numFmtId="44" fontId="4" fillId="0" borderId="8" xfId="0" applyNumberFormat="1" applyFont="1" applyBorder="1" applyAlignment="1">
      <alignment vertical="center" wrapText="1"/>
    </xf>
    <xf numFmtId="164" fontId="4" fillId="0" borderId="8" xfId="0" applyNumberFormat="1" applyFont="1" applyBorder="1" applyAlignment="1">
      <alignment horizontal="center" vertical="center" wrapText="1"/>
    </xf>
    <xf numFmtId="44" fontId="24" fillId="0" borderId="8" xfId="0" applyNumberFormat="1" applyFont="1" applyBorder="1" applyAlignment="1">
      <alignment vertical="center" wrapText="1"/>
    </xf>
    <xf numFmtId="1" fontId="4" fillId="0" borderId="8" xfId="0" applyNumberFormat="1" applyFont="1" applyBorder="1" applyAlignment="1">
      <alignment horizontal="center" vertical="center" wrapText="1"/>
    </xf>
    <xf numFmtId="0" fontId="15" fillId="0" borderId="8" xfId="0" applyFont="1" applyBorder="1" applyAlignment="1">
      <alignment horizontal="center" vertical="center" textRotation="90" wrapText="1"/>
    </xf>
    <xf numFmtId="0" fontId="17" fillId="0" borderId="8" xfId="0" applyFont="1" applyBorder="1" applyAlignment="1">
      <alignment horizontal="center" vertical="center" textRotation="90" wrapText="1"/>
    </xf>
    <xf numFmtId="0" fontId="16" fillId="0" borderId="8" xfId="0" applyFont="1" applyBorder="1" applyAlignment="1">
      <alignment horizontal="center" vertical="center" textRotation="90" wrapText="1"/>
    </xf>
    <xf numFmtId="0" fontId="15" fillId="0" borderId="8" xfId="0" applyFont="1" applyBorder="1" applyAlignment="1">
      <alignment horizontal="center" vertical="center" wrapText="1"/>
    </xf>
    <xf numFmtId="0" fontId="6" fillId="0" borderId="8" xfId="0" applyFont="1" applyBorder="1" applyAlignment="1">
      <alignment horizontal="center" vertical="center" wrapText="1"/>
    </xf>
    <xf numFmtId="9" fontId="15" fillId="0" borderId="9" xfId="2" applyFont="1" applyBorder="1" applyAlignment="1">
      <alignment horizontal="center" vertical="center" wrapText="1"/>
    </xf>
    <xf numFmtId="0" fontId="12" fillId="0" borderId="10" xfId="0" applyFont="1" applyBorder="1"/>
    <xf numFmtId="0" fontId="12" fillId="0" borderId="11" xfId="0" applyFont="1" applyBorder="1"/>
    <xf numFmtId="0" fontId="12" fillId="0" borderId="11" xfId="0" applyFont="1" applyBorder="1" applyAlignment="1">
      <alignment wrapText="1"/>
    </xf>
    <xf numFmtId="44" fontId="12" fillId="0" borderId="11" xfId="0" applyNumberFormat="1" applyFont="1" applyBorder="1"/>
    <xf numFmtId="164" fontId="12" fillId="0" borderId="11" xfId="0" applyNumberFormat="1" applyFont="1" applyBorder="1" applyAlignment="1">
      <alignment horizontal="center"/>
    </xf>
    <xf numFmtId="9" fontId="12" fillId="0" borderId="11" xfId="0" applyNumberFormat="1" applyFont="1" applyBorder="1" applyAlignment="1">
      <alignment horizontal="center"/>
    </xf>
    <xf numFmtId="44" fontId="26" fillId="0" borderId="11" xfId="0" applyNumberFormat="1" applyFont="1" applyBorder="1"/>
    <xf numFmtId="1" fontId="12" fillId="0" borderId="11" xfId="0" applyNumberFormat="1" applyFont="1" applyBorder="1" applyAlignment="1">
      <alignment horizontal="center"/>
    </xf>
    <xf numFmtId="0" fontId="12" fillId="0" borderId="11" xfId="0" applyFont="1" applyBorder="1" applyAlignment="1" applyProtection="1">
      <alignment horizontal="center"/>
      <protection locked="0"/>
    </xf>
    <xf numFmtId="0" fontId="12" fillId="0" borderId="11" xfId="0" applyFont="1" applyBorder="1" applyAlignment="1">
      <alignment horizontal="center"/>
    </xf>
    <xf numFmtId="0" fontId="14" fillId="0" borderId="11" xfId="0" applyFont="1" applyBorder="1" applyAlignment="1">
      <alignment horizontal="center"/>
    </xf>
    <xf numFmtId="0" fontId="11" fillId="0" borderId="11" xfId="0" applyFont="1" applyBorder="1"/>
    <xf numFmtId="9" fontId="11" fillId="0" borderId="12" xfId="2" applyFont="1" applyBorder="1" applyAlignment="1">
      <alignment horizontal="center"/>
    </xf>
    <xf numFmtId="0" fontId="8" fillId="0" borderId="10" xfId="0" applyFont="1" applyBorder="1"/>
    <xf numFmtId="0" fontId="8" fillId="0" borderId="11" xfId="0" applyFont="1" applyBorder="1"/>
    <xf numFmtId="0" fontId="8" fillId="0" borderId="11" xfId="0" applyFont="1" applyBorder="1" applyAlignment="1">
      <alignment wrapText="1"/>
    </xf>
    <xf numFmtId="44" fontId="8" fillId="0" borderId="11" xfId="0" applyNumberFormat="1" applyFont="1" applyBorder="1"/>
    <xf numFmtId="164" fontId="8" fillId="0" borderId="11" xfId="0" applyNumberFormat="1" applyFont="1" applyBorder="1" applyAlignment="1">
      <alignment horizontal="center"/>
    </xf>
    <xf numFmtId="9" fontId="8" fillId="0" borderId="11" xfId="0" applyNumberFormat="1" applyFont="1" applyBorder="1" applyAlignment="1">
      <alignment horizontal="center"/>
    </xf>
    <xf numFmtId="44" fontId="25" fillId="0" borderId="11" xfId="0" applyNumberFormat="1" applyFont="1" applyBorder="1"/>
    <xf numFmtId="1" fontId="8" fillId="0" borderId="11" xfId="0" applyNumberFormat="1" applyFont="1" applyBorder="1" applyAlignment="1">
      <alignment horizontal="center"/>
    </xf>
    <xf numFmtId="0" fontId="8" fillId="0" borderId="11" xfId="0" applyFont="1" applyBorder="1" applyAlignment="1" applyProtection="1">
      <alignment horizontal="center"/>
      <protection locked="0"/>
    </xf>
    <xf numFmtId="0" fontId="8" fillId="0" borderId="11" xfId="0" applyFont="1" applyBorder="1" applyAlignment="1">
      <alignment horizontal="center"/>
    </xf>
    <xf numFmtId="0" fontId="10" fillId="0" borderId="11" xfId="0" applyFont="1" applyBorder="1" applyAlignment="1">
      <alignment horizontal="center"/>
    </xf>
    <xf numFmtId="0" fontId="7" fillId="0" borderId="11" xfId="0" applyFont="1" applyBorder="1"/>
    <xf numFmtId="0" fontId="10" fillId="0" borderId="11" xfId="0" applyNumberFormat="1" applyFont="1" applyBorder="1" applyAlignment="1">
      <alignment horizontal="center"/>
    </xf>
    <xf numFmtId="9" fontId="7" fillId="0" borderId="12" xfId="2" applyNumberFormat="1" applyFont="1" applyBorder="1" applyAlignment="1">
      <alignment horizontal="center"/>
    </xf>
    <xf numFmtId="0" fontId="4" fillId="7" borderId="10" xfId="0" applyFont="1" applyFill="1" applyBorder="1" applyProtection="1"/>
    <xf numFmtId="0" fontId="4" fillId="7" borderId="11" xfId="0" applyFont="1" applyFill="1" applyBorder="1" applyProtection="1"/>
    <xf numFmtId="0" fontId="4" fillId="7" borderId="11" xfId="0" applyFont="1" applyFill="1" applyBorder="1" applyAlignment="1" applyProtection="1">
      <alignment wrapText="1"/>
    </xf>
    <xf numFmtId="44" fontId="4" fillId="7" borderId="11" xfId="0" applyNumberFormat="1" applyFont="1" applyFill="1" applyBorder="1" applyProtection="1"/>
    <xf numFmtId="164" fontId="4" fillId="7" borderId="11" xfId="0" applyNumberFormat="1" applyFont="1" applyFill="1" applyBorder="1" applyAlignment="1" applyProtection="1">
      <alignment horizontal="center"/>
    </xf>
    <xf numFmtId="44" fontId="24" fillId="7" borderId="11" xfId="0" applyNumberFormat="1" applyFont="1" applyFill="1" applyBorder="1" applyProtection="1"/>
    <xf numFmtId="1" fontId="4" fillId="7" borderId="11" xfId="0" applyNumberFormat="1" applyFont="1" applyFill="1" applyBorder="1" applyAlignment="1" applyProtection="1">
      <alignment horizontal="center"/>
    </xf>
    <xf numFmtId="0" fontId="4" fillId="7" borderId="11" xfId="0" applyFont="1" applyFill="1" applyBorder="1" applyAlignment="1" applyProtection="1">
      <alignment horizontal="center"/>
    </xf>
    <xf numFmtId="9" fontId="6" fillId="7" borderId="12" xfId="2" applyFont="1" applyFill="1" applyBorder="1" applyAlignment="1" applyProtection="1">
      <alignment horizontal="center"/>
    </xf>
    <xf numFmtId="0" fontId="4" fillId="8" borderId="2" xfId="0" applyFont="1" applyFill="1" applyBorder="1" applyAlignment="1" applyProtection="1">
      <alignment horizontal="center"/>
    </xf>
    <xf numFmtId="0" fontId="4" fillId="8" borderId="2" xfId="0" applyFont="1" applyFill="1" applyBorder="1" applyProtection="1"/>
    <xf numFmtId="0" fontId="5" fillId="8" borderId="2" xfId="0" applyFont="1" applyFill="1" applyBorder="1" applyAlignment="1" applyProtection="1">
      <alignment horizontal="center"/>
    </xf>
    <xf numFmtId="0" fontId="0" fillId="0" borderId="0" xfId="0" applyBorder="1"/>
    <xf numFmtId="1" fontId="0" fillId="0" borderId="0" xfId="0" applyNumberFormat="1" applyBorder="1" applyAlignment="1">
      <alignment horizontal="center"/>
    </xf>
    <xf numFmtId="1" fontId="0" fillId="0" borderId="0" xfId="0" applyNumberFormat="1" applyBorder="1" applyAlignment="1">
      <alignment horizontal="center" wrapText="1"/>
    </xf>
    <xf numFmtId="9" fontId="0" fillId="0" borderId="0" xfId="2" applyFont="1" applyBorder="1" applyAlignment="1">
      <alignment horizontal="center"/>
    </xf>
    <xf numFmtId="0" fontId="12" fillId="3" borderId="2" xfId="0" applyNumberFormat="1" applyFont="1" applyFill="1" applyBorder="1"/>
    <xf numFmtId="1" fontId="18" fillId="0" borderId="5" xfId="0" applyNumberFormat="1" applyFont="1" applyBorder="1" applyAlignment="1">
      <alignment horizontal="left" wrapText="1"/>
    </xf>
    <xf numFmtId="1" fontId="12" fillId="0" borderId="11" xfId="0" applyNumberFormat="1" applyFont="1" applyBorder="1" applyAlignment="1">
      <alignment horizontal="left" wrapText="1"/>
    </xf>
    <xf numFmtId="1" fontId="8" fillId="0" borderId="11" xfId="0" applyNumberFormat="1" applyFont="1" applyBorder="1" applyAlignment="1">
      <alignment horizontal="left" wrapText="1"/>
    </xf>
    <xf numFmtId="1" fontId="0" fillId="0" borderId="0" xfId="0" applyNumberFormat="1" applyBorder="1" applyAlignment="1">
      <alignment horizontal="left" wrapText="1"/>
    </xf>
    <xf numFmtId="1" fontId="0" fillId="0" borderId="0" xfId="0" applyNumberFormat="1" applyAlignment="1">
      <alignment horizontal="left" wrapText="1"/>
    </xf>
    <xf numFmtId="1" fontId="29" fillId="9" borderId="17" xfId="3" applyNumberFormat="1" applyAlignment="1">
      <alignment horizontal="center" wrapText="1"/>
    </xf>
    <xf numFmtId="165" fontId="29" fillId="9" borderId="17" xfId="3" applyNumberFormat="1" applyAlignment="1">
      <alignment horizontal="center" vertical="center" wrapText="1"/>
    </xf>
    <xf numFmtId="1" fontId="30" fillId="9" borderId="17" xfId="3" applyNumberFormat="1" applyFont="1" applyAlignment="1" applyProtection="1">
      <alignment horizontal="center" wrapText="1"/>
      <protection locked="0"/>
    </xf>
    <xf numFmtId="0" fontId="32" fillId="0" borderId="0" xfId="4"/>
    <xf numFmtId="0" fontId="2" fillId="11" borderId="0" xfId="5"/>
    <xf numFmtId="0" fontId="18" fillId="0" borderId="0" xfId="4" applyFont="1" applyAlignment="1">
      <alignment vertical="center" wrapText="1"/>
    </xf>
    <xf numFmtId="9" fontId="32" fillId="0" borderId="0" xfId="4" applyNumberFormat="1"/>
    <xf numFmtId="1" fontId="31" fillId="9" borderId="17" xfId="3" applyNumberFormat="1" applyFont="1" applyAlignment="1" applyProtection="1">
      <alignment horizontal="center" wrapText="1"/>
      <protection locked="0"/>
    </xf>
    <xf numFmtId="0" fontId="11" fillId="0" borderId="11" xfId="0" applyFont="1" applyBorder="1" applyAlignment="1" applyProtection="1">
      <alignment horizontal="center"/>
      <protection locked="0"/>
    </xf>
    <xf numFmtId="0" fontId="7" fillId="0" borderId="11" xfId="0" applyFont="1" applyBorder="1" applyAlignment="1" applyProtection="1">
      <alignment horizontal="center"/>
      <protection locked="0"/>
    </xf>
    <xf numFmtId="9" fontId="8" fillId="7" borderId="11" xfId="0" applyNumberFormat="1" applyFont="1" applyFill="1" applyBorder="1" applyAlignment="1" applyProtection="1">
      <alignment horizontal="center"/>
    </xf>
    <xf numFmtId="0" fontId="0" fillId="0" borderId="0" xfId="0" applyBorder="1" applyAlignment="1">
      <alignment horizontal="left" wrapText="1"/>
    </xf>
    <xf numFmtId="9" fontId="12" fillId="0" borderId="8" xfId="0" applyNumberFormat="1" applyFont="1" applyBorder="1" applyAlignment="1">
      <alignment horizontal="center" vertical="center" wrapText="1"/>
    </xf>
    <xf numFmtId="44" fontId="14" fillId="0" borderId="11" xfId="0" applyNumberFormat="1" applyFont="1" applyBorder="1"/>
    <xf numFmtId="44" fontId="14" fillId="7" borderId="11" xfId="0" applyNumberFormat="1" applyFont="1" applyFill="1" applyBorder="1" applyProtection="1"/>
    <xf numFmtId="0" fontId="22" fillId="0" borderId="0" xfId="0" applyFont="1"/>
    <xf numFmtId="0" fontId="32" fillId="0" borderId="0" xfId="0" applyFont="1" applyBorder="1" applyAlignment="1">
      <alignment horizontal="left" wrapText="1"/>
    </xf>
    <xf numFmtId="0" fontId="0" fillId="0" borderId="0" xfId="0" applyFont="1" applyAlignment="1">
      <alignment horizontal="left" vertical="center" indent="5"/>
    </xf>
    <xf numFmtId="0" fontId="0" fillId="0" borderId="0" xfId="0" applyFont="1"/>
    <xf numFmtId="0" fontId="34" fillId="0" borderId="0" xfId="0" applyFont="1"/>
    <xf numFmtId="0" fontId="0" fillId="0" borderId="0" xfId="0" applyFont="1" applyAlignment="1">
      <alignment vertical="center"/>
    </xf>
    <xf numFmtId="49" fontId="0" fillId="0" borderId="0" xfId="0" applyNumberFormat="1" applyFont="1" applyAlignment="1">
      <alignment vertical="center" wrapText="1"/>
    </xf>
    <xf numFmtId="0" fontId="22" fillId="0" borderId="19" xfId="0" applyFont="1" applyBorder="1"/>
    <xf numFmtId="0" fontId="37" fillId="0" borderId="0" xfId="0" applyFont="1" applyAlignment="1">
      <alignment horizontal="left" vertical="center" indent="3"/>
    </xf>
    <xf numFmtId="0" fontId="38" fillId="0" borderId="0" xfId="0" applyFont="1"/>
    <xf numFmtId="0" fontId="6" fillId="0" borderId="20" xfId="0" applyFont="1" applyBorder="1" applyAlignment="1">
      <alignment horizontal="justify" vertical="center" wrapText="1"/>
    </xf>
    <xf numFmtId="0" fontId="22" fillId="0" borderId="0" xfId="0" applyFont="1" applyAlignment="1">
      <alignment vertical="center"/>
    </xf>
    <xf numFmtId="0" fontId="39" fillId="12" borderId="21" xfId="0" applyFont="1" applyFill="1" applyBorder="1" applyAlignment="1">
      <alignment horizontal="justify" vertical="center" wrapText="1"/>
    </xf>
    <xf numFmtId="0" fontId="6" fillId="0" borderId="18" xfId="0" applyFont="1" applyBorder="1" applyAlignment="1">
      <alignment horizontal="justify" vertical="center" wrapText="1"/>
    </xf>
    <xf numFmtId="0" fontId="6" fillId="0" borderId="21" xfId="0" applyFont="1" applyBorder="1" applyAlignment="1">
      <alignment horizontal="justify" vertical="center" wrapText="1"/>
    </xf>
    <xf numFmtId="0" fontId="6" fillId="0" borderId="22" xfId="0" applyFont="1" applyBorder="1" applyAlignment="1">
      <alignment horizontal="justify" vertical="center" wrapText="1"/>
    </xf>
    <xf numFmtId="0" fontId="39" fillId="12" borderId="21" xfId="0" applyFont="1" applyFill="1" applyBorder="1" applyAlignment="1">
      <alignment horizontal="center" vertical="center" wrapText="1"/>
    </xf>
    <xf numFmtId="0" fontId="22" fillId="0" borderId="1" xfId="0" applyFont="1" applyBorder="1"/>
    <xf numFmtId="49" fontId="35" fillId="0" borderId="1" xfId="0" applyNumberFormat="1" applyFont="1" applyBorder="1" applyAlignment="1">
      <alignment vertical="center" wrapText="1"/>
    </xf>
    <xf numFmtId="0" fontId="27" fillId="0" borderId="1" xfId="0" applyFont="1" applyBorder="1" applyAlignment="1">
      <alignment vertical="center"/>
    </xf>
    <xf numFmtId="0" fontId="35" fillId="0" borderId="1" xfId="0" applyFont="1" applyBorder="1" applyAlignment="1">
      <alignment vertical="center"/>
    </xf>
    <xf numFmtId="0" fontId="0" fillId="0" borderId="19" xfId="0" applyFont="1" applyBorder="1"/>
    <xf numFmtId="0" fontId="38" fillId="0" borderId="20" xfId="0" applyFont="1" applyBorder="1" applyAlignment="1">
      <alignment horizontal="center" vertical="center" wrapText="1"/>
    </xf>
    <xf numFmtId="0" fontId="4" fillId="12" borderId="24"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12" borderId="25" xfId="0" applyFont="1" applyFill="1" applyBorder="1" applyAlignment="1">
      <alignment horizontal="center" vertical="center" wrapText="1"/>
    </xf>
    <xf numFmtId="0" fontId="4" fillId="0" borderId="26"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7" xfId="0" applyFont="1" applyBorder="1" applyAlignment="1">
      <alignment horizontal="center" vertical="center" wrapText="1"/>
    </xf>
    <xf numFmtId="0" fontId="6" fillId="12" borderId="20" xfId="0" applyFont="1" applyFill="1" applyBorder="1" applyAlignment="1">
      <alignment horizontal="center" vertical="center" wrapText="1"/>
    </xf>
    <xf numFmtId="0" fontId="39" fillId="0" borderId="20" xfId="0" applyFont="1" applyBorder="1" applyAlignment="1">
      <alignment horizontal="center" vertical="center" wrapText="1"/>
    </xf>
    <xf numFmtId="0" fontId="39" fillId="12" borderId="18" xfId="0" applyFont="1" applyFill="1" applyBorder="1" applyAlignment="1">
      <alignment horizontal="justify" vertical="center" wrapText="1"/>
    </xf>
    <xf numFmtId="0" fontId="38" fillId="0" borderId="22" xfId="0" applyFont="1" applyBorder="1" applyAlignment="1">
      <alignment horizontal="justify" vertical="center" wrapText="1"/>
    </xf>
    <xf numFmtId="0" fontId="4" fillId="12" borderId="28" xfId="0" applyFont="1" applyFill="1" applyBorder="1" applyAlignment="1">
      <alignment horizontal="justify" vertical="center" wrapText="1"/>
    </xf>
    <xf numFmtId="0" fontId="4" fillId="0" borderId="29" xfId="0" applyFont="1" applyBorder="1" applyAlignment="1">
      <alignment horizontal="justify" vertical="center" wrapText="1"/>
    </xf>
    <xf numFmtId="0" fontId="4" fillId="12" borderId="29" xfId="0" applyFont="1" applyFill="1" applyBorder="1" applyAlignment="1">
      <alignment horizontal="justify" vertical="center" wrapText="1"/>
    </xf>
    <xf numFmtId="0" fontId="4" fillId="0" borderId="23" xfId="0" applyFont="1" applyBorder="1" applyAlignment="1">
      <alignment horizontal="justify" vertical="center" wrapText="1"/>
    </xf>
    <xf numFmtId="0" fontId="4" fillId="0" borderId="28" xfId="0" applyFont="1" applyBorder="1" applyAlignment="1">
      <alignment horizontal="justify" vertical="center" wrapText="1"/>
    </xf>
    <xf numFmtId="0" fontId="6" fillId="12" borderId="22" xfId="0" applyFont="1" applyFill="1" applyBorder="1" applyAlignment="1">
      <alignment horizontal="justify" vertical="center" wrapText="1"/>
    </xf>
    <xf numFmtId="0" fontId="40" fillId="0" borderId="22" xfId="0" applyFont="1" applyBorder="1" applyAlignment="1">
      <alignment horizontal="justify" vertical="center" wrapText="1"/>
    </xf>
    <xf numFmtId="0" fontId="42" fillId="3" borderId="2" xfId="0" applyFont="1" applyFill="1" applyBorder="1" applyAlignment="1">
      <alignment horizontal="center" vertical="center" wrapText="1"/>
    </xf>
    <xf numFmtId="49" fontId="18" fillId="0" borderId="0" xfId="0" applyNumberFormat="1" applyFont="1" applyAlignment="1">
      <alignment vertical="center" wrapText="1"/>
    </xf>
    <xf numFmtId="0" fontId="6" fillId="0" borderId="0" xfId="0" applyFont="1" applyBorder="1" applyAlignment="1">
      <alignment horizontal="justify" vertical="center" wrapText="1"/>
    </xf>
    <xf numFmtId="0" fontId="22" fillId="12" borderId="22" xfId="0" applyFont="1" applyFill="1" applyBorder="1" applyAlignment="1">
      <alignment horizontal="justify" vertical="center" wrapText="1"/>
    </xf>
    <xf numFmtId="44" fontId="43" fillId="0" borderId="11" xfId="0" applyNumberFormat="1" applyFont="1" applyBorder="1"/>
    <xf numFmtId="44" fontId="44" fillId="0" borderId="11" xfId="0" applyNumberFormat="1" applyFont="1" applyBorder="1"/>
    <xf numFmtId="0" fontId="34" fillId="0" borderId="16" xfId="0" applyFont="1" applyBorder="1"/>
    <xf numFmtId="8" fontId="33" fillId="0" borderId="6" xfId="0" applyNumberFormat="1" applyFont="1" applyBorder="1"/>
    <xf numFmtId="8" fontId="33" fillId="0" borderId="5" xfId="0" applyNumberFormat="1" applyFont="1" applyBorder="1"/>
    <xf numFmtId="8" fontId="33" fillId="0" borderId="4" xfId="0" applyNumberFormat="1" applyFont="1" applyBorder="1"/>
    <xf numFmtId="8" fontId="19" fillId="0" borderId="0" xfId="0" applyNumberFormat="1" applyFont="1" applyBorder="1"/>
    <xf numFmtId="0" fontId="46" fillId="0" borderId="0" xfId="0" applyFont="1" applyAlignment="1">
      <alignment vertical="center"/>
    </xf>
    <xf numFmtId="0" fontId="36" fillId="0" borderId="0" xfId="0" applyFont="1"/>
    <xf numFmtId="0" fontId="4" fillId="0" borderId="0" xfId="0" applyFont="1" applyAlignment="1">
      <alignment horizontal="left" vertical="center" indent="2"/>
    </xf>
    <xf numFmtId="0" fontId="32" fillId="0" borderId="0" xfId="0" applyFont="1" applyAlignment="1">
      <alignment horizontal="left" vertical="center" indent="2"/>
    </xf>
    <xf numFmtId="0" fontId="32" fillId="0" borderId="0" xfId="0" applyFont="1" applyAlignment="1">
      <alignment vertical="center"/>
    </xf>
    <xf numFmtId="0" fontId="1" fillId="0" borderId="0" xfId="0" applyFont="1" applyAlignment="1">
      <alignment vertical="center"/>
    </xf>
    <xf numFmtId="0" fontId="5" fillId="0" borderId="0" xfId="0" applyFont="1" applyAlignment="1">
      <alignment horizontal="left" vertical="center" indent="6"/>
    </xf>
    <xf numFmtId="0" fontId="50" fillId="4" borderId="2" xfId="0" applyFont="1" applyFill="1" applyBorder="1" applyAlignment="1">
      <alignment horizontal="center" textRotation="90" wrapText="1"/>
    </xf>
    <xf numFmtId="0" fontId="51" fillId="0" borderId="0" xfId="0" applyFont="1"/>
    <xf numFmtId="164" fontId="52" fillId="2" borderId="2" xfId="0" applyNumberFormat="1" applyFont="1" applyFill="1" applyBorder="1"/>
    <xf numFmtId="0" fontId="55" fillId="0" borderId="0" xfId="0" applyFont="1" applyBorder="1" applyAlignment="1">
      <alignment horizontal="left" wrapText="1"/>
    </xf>
    <xf numFmtId="6" fontId="33" fillId="0" borderId="0" xfId="0" applyNumberFormat="1" applyFont="1" applyBorder="1"/>
    <xf numFmtId="44" fontId="33" fillId="0" borderId="0" xfId="0" applyNumberFormat="1" applyFont="1" applyBorder="1"/>
    <xf numFmtId="0" fontId="0" fillId="13" borderId="0" xfId="0" applyFill="1" applyBorder="1" applyAlignment="1">
      <alignment horizontal="left" wrapText="1"/>
    </xf>
    <xf numFmtId="0" fontId="0" fillId="14" borderId="0" xfId="0" applyFill="1" applyBorder="1"/>
    <xf numFmtId="0" fontId="22" fillId="14" borderId="6" xfId="0" applyFont="1" applyFill="1" applyBorder="1"/>
    <xf numFmtId="0" fontId="0" fillId="14" borderId="5" xfId="0" applyFill="1" applyBorder="1"/>
    <xf numFmtId="8" fontId="19" fillId="14" borderId="4" xfId="0" applyNumberFormat="1" applyFont="1" applyFill="1" applyBorder="1"/>
    <xf numFmtId="0" fontId="22" fillId="14" borderId="30" xfId="0" applyFont="1" applyFill="1" applyBorder="1"/>
    <xf numFmtId="8" fontId="19" fillId="14" borderId="1" xfId="0" applyNumberFormat="1" applyFont="1" applyFill="1" applyBorder="1"/>
    <xf numFmtId="0" fontId="22" fillId="14" borderId="31" xfId="0" applyFont="1" applyFill="1" applyBorder="1"/>
    <xf numFmtId="0" fontId="22" fillId="14" borderId="19" xfId="0" applyFont="1" applyFill="1" applyBorder="1"/>
    <xf numFmtId="0" fontId="0" fillId="14" borderId="19" xfId="0" applyFill="1" applyBorder="1"/>
    <xf numFmtId="8" fontId="19" fillId="14" borderId="20" xfId="0" applyNumberFormat="1" applyFont="1" applyFill="1" applyBorder="1"/>
    <xf numFmtId="8" fontId="57" fillId="13" borderId="31" xfId="0" applyNumberFormat="1" applyFont="1" applyFill="1" applyBorder="1" applyAlignment="1">
      <alignment horizontal="right" vertical="center"/>
    </xf>
    <xf numFmtId="8" fontId="57" fillId="13" borderId="19" xfId="0" applyNumberFormat="1" applyFont="1" applyFill="1" applyBorder="1" applyAlignment="1">
      <alignment horizontal="right" vertical="center"/>
    </xf>
    <xf numFmtId="8" fontId="58" fillId="13" borderId="20" xfId="0" applyNumberFormat="1" applyFont="1" applyFill="1" applyBorder="1" applyAlignment="1">
      <alignment vertical="center"/>
    </xf>
    <xf numFmtId="0" fontId="4" fillId="15" borderId="11" xfId="0" applyFont="1" applyFill="1" applyBorder="1" applyAlignment="1">
      <alignment wrapText="1"/>
    </xf>
    <xf numFmtId="0" fontId="56" fillId="15" borderId="11" xfId="0" applyFont="1" applyFill="1" applyBorder="1" applyAlignment="1">
      <alignment wrapText="1"/>
    </xf>
    <xf numFmtId="0" fontId="8" fillId="15" borderId="11" xfId="0" applyFont="1" applyFill="1" applyBorder="1" applyAlignment="1">
      <alignment wrapText="1"/>
    </xf>
    <xf numFmtId="0" fontId="0" fillId="14" borderId="4" xfId="0" applyFill="1" applyBorder="1"/>
    <xf numFmtId="0" fontId="0" fillId="0" borderId="0" xfId="0" applyAlignment="1">
      <alignment vertical="center"/>
    </xf>
    <xf numFmtId="0" fontId="0" fillId="0" borderId="0" xfId="0" applyAlignment="1">
      <alignment vertical="center" wrapText="1"/>
    </xf>
    <xf numFmtId="9" fontId="0" fillId="0" borderId="0" xfId="2" applyFont="1" applyAlignment="1">
      <alignment horizontal="center" vertical="center"/>
    </xf>
    <xf numFmtId="0" fontId="22" fillId="13" borderId="0" xfId="0" applyFont="1" applyFill="1" applyBorder="1" applyAlignment="1">
      <alignment horizontal="left" vertical="center" wrapText="1"/>
    </xf>
    <xf numFmtId="0" fontId="54" fillId="0" borderId="0" xfId="0" applyFont="1" applyBorder="1" applyAlignment="1">
      <alignment horizontal="left"/>
    </xf>
    <xf numFmtId="8" fontId="0" fillId="0" borderId="0" xfId="0" applyNumberFormat="1" applyBorder="1" applyAlignment="1">
      <alignment horizontal="left" wrapText="1"/>
    </xf>
    <xf numFmtId="0" fontId="52" fillId="4" borderId="2" xfId="0" applyFont="1" applyFill="1" applyBorder="1" applyAlignment="1">
      <alignment horizontal="center"/>
    </xf>
    <xf numFmtId="0" fontId="52" fillId="4" borderId="2" xfId="0" applyNumberFormat="1" applyFont="1" applyFill="1" applyBorder="1" applyAlignment="1">
      <alignment horizontal="center"/>
    </xf>
    <xf numFmtId="0" fontId="62" fillId="4" borderId="2" xfId="0" applyFont="1" applyFill="1" applyBorder="1" applyAlignment="1">
      <alignment horizontal="center"/>
    </xf>
    <xf numFmtId="0" fontId="53" fillId="4" borderId="2" xfId="0" applyFont="1" applyFill="1" applyBorder="1" applyAlignment="1">
      <alignment horizontal="center"/>
    </xf>
    <xf numFmtId="0" fontId="52" fillId="3" borderId="2" xfId="0" applyNumberFormat="1" applyFont="1" applyFill="1" applyBorder="1"/>
    <xf numFmtId="49" fontId="63" fillId="0" borderId="11" xfId="0" applyNumberFormat="1" applyFont="1" applyBorder="1"/>
    <xf numFmtId="0" fontId="63" fillId="0" borderId="11" xfId="0" applyFont="1" applyBorder="1" applyAlignment="1">
      <alignment wrapText="1"/>
    </xf>
    <xf numFmtId="44" fontId="63" fillId="0" borderId="11" xfId="0" applyNumberFormat="1" applyFont="1" applyBorder="1"/>
    <xf numFmtId="164" fontId="63" fillId="0" borderId="11" xfId="0" applyNumberFormat="1" applyFont="1" applyBorder="1" applyAlignment="1">
      <alignment horizontal="center"/>
    </xf>
    <xf numFmtId="9" fontId="63" fillId="0" borderId="11" xfId="0" applyNumberFormat="1" applyFont="1" applyBorder="1" applyAlignment="1">
      <alignment horizontal="center"/>
    </xf>
    <xf numFmtId="49" fontId="64" fillId="0" borderId="11" xfId="0" applyNumberFormat="1" applyFont="1" applyBorder="1"/>
    <xf numFmtId="0" fontId="64" fillId="0" borderId="11" xfId="0" applyFont="1" applyBorder="1" applyAlignment="1">
      <alignment wrapText="1"/>
    </xf>
    <xf numFmtId="44" fontId="65" fillId="0" borderId="11" xfId="0" applyNumberFormat="1" applyFont="1" applyBorder="1"/>
    <xf numFmtId="0" fontId="63" fillId="0" borderId="10" xfId="0" applyFont="1" applyBorder="1" applyProtection="1"/>
    <xf numFmtId="0" fontId="22" fillId="14" borderId="34" xfId="0" applyFont="1" applyFill="1" applyBorder="1"/>
    <xf numFmtId="0" fontId="22" fillId="14" borderId="35" xfId="0" applyFont="1" applyFill="1" applyBorder="1"/>
    <xf numFmtId="166" fontId="49" fillId="14" borderId="36" xfId="0" applyNumberFormat="1" applyFont="1" applyFill="1" applyBorder="1"/>
    <xf numFmtId="166" fontId="49" fillId="14" borderId="1" xfId="0" applyNumberFormat="1" applyFont="1" applyFill="1" applyBorder="1"/>
    <xf numFmtId="166" fontId="49" fillId="14" borderId="37" xfId="0" applyNumberFormat="1" applyFont="1" applyFill="1" applyBorder="1"/>
    <xf numFmtId="166" fontId="49" fillId="14" borderId="20" xfId="0" applyNumberFormat="1" applyFont="1" applyFill="1" applyBorder="1"/>
    <xf numFmtId="166" fontId="66" fillId="14" borderId="1" xfId="0" applyNumberFormat="1" applyFont="1" applyFill="1" applyBorder="1"/>
    <xf numFmtId="0" fontId="64" fillId="0" borderId="10" xfId="0" applyFont="1" applyBorder="1" applyProtection="1"/>
    <xf numFmtId="0" fontId="67" fillId="13" borderId="0" xfId="0" applyFont="1" applyFill="1" applyAlignment="1">
      <alignment horizontal="left" vertical="top" wrapText="1"/>
    </xf>
    <xf numFmtId="0" fontId="4" fillId="0" borderId="13" xfId="0" applyFont="1" applyBorder="1"/>
    <xf numFmtId="0" fontId="4" fillId="0" borderId="14" xfId="0" applyFont="1" applyBorder="1"/>
    <xf numFmtId="0" fontId="4" fillId="0" borderId="14" xfId="0" applyFont="1" applyBorder="1" applyAlignment="1">
      <alignment wrapText="1"/>
    </xf>
    <xf numFmtId="44" fontId="24" fillId="0" borderId="14" xfId="0" applyNumberFormat="1" applyFont="1" applyBorder="1"/>
    <xf numFmtId="0" fontId="4" fillId="0" borderId="14" xfId="0" applyFont="1" applyBorder="1" applyAlignment="1">
      <alignment horizontal="center"/>
    </xf>
    <xf numFmtId="0" fontId="8" fillId="0" borderId="14" xfId="0" applyFont="1" applyBorder="1" applyAlignment="1">
      <alignment horizontal="center"/>
    </xf>
    <xf numFmtId="44" fontId="59" fillId="0" borderId="14" xfId="0" applyNumberFormat="1" applyFont="1" applyBorder="1"/>
    <xf numFmtId="44" fontId="4" fillId="0" borderId="14" xfId="0" applyNumberFormat="1" applyFont="1" applyBorder="1"/>
    <xf numFmtId="1" fontId="4" fillId="0" borderId="14" xfId="0" applyNumberFormat="1" applyFont="1" applyBorder="1" applyAlignment="1">
      <alignment horizontal="center"/>
    </xf>
    <xf numFmtId="1" fontId="4" fillId="0" borderId="14" xfId="0" applyNumberFormat="1" applyFont="1" applyBorder="1" applyAlignment="1">
      <alignment horizontal="left" wrapText="1"/>
    </xf>
    <xf numFmtId="0" fontId="4" fillId="0" borderId="14" xfId="0" applyFont="1" applyBorder="1" applyAlignment="1" applyProtection="1">
      <alignment horizontal="center"/>
      <protection locked="0"/>
    </xf>
    <xf numFmtId="0" fontId="61" fillId="0" borderId="14" xfId="0" applyFont="1" applyBorder="1" applyAlignment="1">
      <alignment horizontal="center"/>
    </xf>
    <xf numFmtId="0" fontId="61" fillId="0" borderId="14" xfId="0" applyFont="1" applyBorder="1" applyAlignment="1" applyProtection="1">
      <alignment horizontal="center"/>
      <protection locked="0"/>
    </xf>
    <xf numFmtId="0" fontId="60" fillId="0" borderId="14" xfId="0" applyFont="1" applyBorder="1" applyAlignment="1">
      <alignment horizontal="center"/>
    </xf>
    <xf numFmtId="0" fontId="6" fillId="0" borderId="14" xfId="0" applyFont="1" applyBorder="1"/>
    <xf numFmtId="0" fontId="6" fillId="0" borderId="15" xfId="0" applyFont="1" applyBorder="1" applyAlignment="1">
      <alignment horizontal="center"/>
    </xf>
    <xf numFmtId="0" fontId="4" fillId="3" borderId="3" xfId="0" applyFont="1" applyFill="1" applyBorder="1" applyAlignment="1">
      <alignment horizontal="center"/>
    </xf>
    <xf numFmtId="0" fontId="4" fillId="4" borderId="3" xfId="0" applyFont="1" applyFill="1" applyBorder="1" applyAlignment="1">
      <alignment horizontal="center"/>
    </xf>
    <xf numFmtId="0" fontId="4" fillId="4" borderId="3" xfId="0" applyFont="1" applyFill="1" applyBorder="1"/>
    <xf numFmtId="0" fontId="5" fillId="4" borderId="3" xfId="0" applyFont="1" applyFill="1" applyBorder="1" applyAlignment="1">
      <alignment horizontal="center"/>
    </xf>
    <xf numFmtId="0" fontId="4" fillId="3" borderId="3" xfId="0" applyFont="1" applyFill="1" applyBorder="1"/>
    <xf numFmtId="9" fontId="0" fillId="0" borderId="0" xfId="0" applyNumberFormat="1"/>
    <xf numFmtId="44" fontId="4" fillId="0" borderId="8" xfId="0" applyNumberFormat="1" applyFont="1" applyBorder="1" applyAlignment="1">
      <alignment horizontal="left" vertical="center" wrapText="1"/>
    </xf>
    <xf numFmtId="0" fontId="63" fillId="0" borderId="10" xfId="0" applyFont="1" applyBorder="1" applyAlignment="1" applyProtection="1">
      <alignment vertical="center"/>
    </xf>
    <xf numFmtId="49" fontId="63" fillId="0" borderId="11" xfId="0" applyNumberFormat="1" applyFont="1" applyBorder="1" applyAlignment="1">
      <alignment vertical="center"/>
    </xf>
    <xf numFmtId="0" fontId="63" fillId="0" borderId="11" xfId="0" applyFont="1" applyBorder="1" applyAlignment="1">
      <alignment vertical="center" wrapText="1"/>
    </xf>
    <xf numFmtId="44" fontId="63" fillId="0" borderId="11" xfId="0" applyNumberFormat="1" applyFont="1" applyBorder="1" applyAlignment="1">
      <alignment vertical="center"/>
    </xf>
    <xf numFmtId="164" fontId="63" fillId="0" borderId="11" xfId="0" applyNumberFormat="1" applyFont="1" applyBorder="1" applyAlignment="1">
      <alignment horizontal="center" vertical="center"/>
    </xf>
    <xf numFmtId="9" fontId="63" fillId="0" borderId="11" xfId="0" applyNumberFormat="1" applyFont="1" applyBorder="1" applyAlignment="1">
      <alignment horizontal="center" vertical="center"/>
    </xf>
    <xf numFmtId="44" fontId="64" fillId="0" borderId="11" xfId="0" applyNumberFormat="1" applyFont="1" applyBorder="1" applyAlignment="1">
      <alignment vertical="center"/>
    </xf>
    <xf numFmtId="44" fontId="65" fillId="0" borderId="11" xfId="0" applyNumberFormat="1" applyFont="1" applyBorder="1" applyAlignment="1">
      <alignment vertical="center"/>
    </xf>
    <xf numFmtId="1" fontId="63" fillId="0" borderId="11" xfId="0" applyNumberFormat="1" applyFont="1" applyBorder="1" applyAlignment="1">
      <alignment horizontal="center" vertical="center"/>
    </xf>
    <xf numFmtId="1" fontId="63" fillId="0" borderId="11" xfId="0" applyNumberFormat="1" applyFont="1" applyBorder="1" applyAlignment="1">
      <alignment horizontal="left" vertical="center" wrapText="1"/>
    </xf>
    <xf numFmtId="1" fontId="68" fillId="9" borderId="17" xfId="3" applyNumberFormat="1" applyFont="1" applyAlignment="1" applyProtection="1">
      <alignment horizontal="center" vertical="center" wrapText="1"/>
      <protection locked="0"/>
    </xf>
    <xf numFmtId="0" fontId="63" fillId="0" borderId="11" xfId="0" applyFont="1" applyBorder="1" applyAlignment="1" applyProtection="1">
      <alignment horizontal="center" vertical="center"/>
      <protection locked="0"/>
    </xf>
    <xf numFmtId="0" fontId="63" fillId="0" borderId="11" xfId="0" applyFont="1" applyBorder="1" applyAlignment="1">
      <alignment horizontal="center" vertical="center"/>
    </xf>
    <xf numFmtId="0" fontId="65" fillId="0" borderId="11" xfId="0" applyFont="1" applyBorder="1" applyAlignment="1">
      <alignment horizontal="center" vertical="center"/>
    </xf>
    <xf numFmtId="0" fontId="69" fillId="0" borderId="11" xfId="0" applyFont="1" applyBorder="1" applyAlignment="1" applyProtection="1">
      <alignment horizontal="center" vertical="center"/>
      <protection locked="0"/>
    </xf>
    <xf numFmtId="0" fontId="69" fillId="0" borderId="11" xfId="0" applyFont="1" applyBorder="1" applyAlignment="1">
      <alignment vertical="center"/>
    </xf>
    <xf numFmtId="9" fontId="69" fillId="0" borderId="12" xfId="2" applyFont="1" applyBorder="1" applyAlignment="1">
      <alignment horizontal="center" vertical="center"/>
    </xf>
    <xf numFmtId="0" fontId="63" fillId="3" borderId="2" xfId="0" applyFont="1" applyFill="1" applyBorder="1" applyAlignment="1">
      <alignment horizontal="center" vertical="center"/>
    </xf>
    <xf numFmtId="0" fontId="63" fillId="4" borderId="2" xfId="0" applyFont="1" applyFill="1" applyBorder="1" applyAlignment="1">
      <alignment horizontal="center" vertical="center"/>
    </xf>
    <xf numFmtId="0" fontId="63" fillId="4" borderId="2" xfId="0" applyNumberFormat="1" applyFont="1" applyFill="1" applyBorder="1" applyAlignment="1">
      <alignment horizontal="center" vertical="center"/>
    </xf>
    <xf numFmtId="0" fontId="70" fillId="4" borderId="2" xfId="0" applyFont="1" applyFill="1" applyBorder="1" applyAlignment="1">
      <alignment horizontal="center" vertical="center"/>
    </xf>
    <xf numFmtId="0" fontId="63" fillId="3" borderId="2" xfId="0" applyNumberFormat="1" applyFont="1" applyFill="1" applyBorder="1" applyAlignment="1">
      <alignment vertical="center"/>
    </xf>
    <xf numFmtId="164" fontId="63" fillId="2" borderId="2" xfId="0" applyNumberFormat="1" applyFont="1" applyFill="1" applyBorder="1" applyAlignment="1">
      <alignment vertical="center"/>
    </xf>
    <xf numFmtId="0" fontId="69" fillId="0" borderId="0" xfId="0" applyFont="1" applyAlignment="1">
      <alignment vertical="center"/>
    </xf>
    <xf numFmtId="0" fontId="12" fillId="0" borderId="10" xfId="0" applyFont="1" applyBorder="1" applyAlignment="1">
      <alignment vertical="center"/>
    </xf>
    <xf numFmtId="49" fontId="12" fillId="0" borderId="11" xfId="0" applyNumberFormat="1" applyFont="1" applyBorder="1" applyAlignment="1">
      <alignment vertical="center"/>
    </xf>
    <xf numFmtId="0" fontId="12" fillId="0" borderId="11" xfId="0" applyFont="1" applyBorder="1" applyAlignment="1">
      <alignment vertical="center" wrapText="1"/>
    </xf>
    <xf numFmtId="44" fontId="12" fillId="0" borderId="11" xfId="0" applyNumberFormat="1" applyFont="1" applyBorder="1" applyAlignment="1">
      <alignment vertical="center"/>
    </xf>
    <xf numFmtId="164" fontId="12" fillId="0" borderId="11" xfId="0" applyNumberFormat="1" applyFont="1" applyBorder="1" applyAlignment="1">
      <alignment horizontal="center" vertical="center"/>
    </xf>
    <xf numFmtId="9" fontId="12" fillId="0" borderId="11" xfId="0" applyNumberFormat="1" applyFont="1" applyBorder="1" applyAlignment="1">
      <alignment horizontal="center" vertical="center"/>
    </xf>
    <xf numFmtId="44" fontId="26" fillId="0" borderId="11" xfId="0" applyNumberFormat="1" applyFont="1" applyBorder="1" applyAlignment="1">
      <alignment vertical="center"/>
    </xf>
    <xf numFmtId="44" fontId="43" fillId="0" borderId="11" xfId="0" applyNumberFormat="1" applyFont="1" applyBorder="1" applyAlignment="1">
      <alignment vertical="center"/>
    </xf>
    <xf numFmtId="1" fontId="12" fillId="0" borderId="11" xfId="0" applyNumberFormat="1" applyFont="1" applyBorder="1" applyAlignment="1">
      <alignment horizontal="center" vertical="center"/>
    </xf>
    <xf numFmtId="1" fontId="12" fillId="0" borderId="11" xfId="0" applyNumberFormat="1" applyFont="1" applyBorder="1" applyAlignment="1">
      <alignment horizontal="left" vertical="center" wrapText="1"/>
    </xf>
    <xf numFmtId="1" fontId="30" fillId="9" borderId="17" xfId="3" applyNumberFormat="1" applyFont="1" applyAlignment="1" applyProtection="1">
      <alignment horizontal="center" vertical="center" wrapText="1"/>
      <protection locked="0"/>
    </xf>
    <xf numFmtId="0" fontId="12" fillId="0" borderId="11" xfId="0" applyFont="1" applyBorder="1" applyAlignment="1" applyProtection="1">
      <alignment horizontal="center" vertical="center"/>
      <protection locked="0"/>
    </xf>
    <xf numFmtId="0" fontId="12" fillId="0" borderId="11" xfId="0" applyFont="1" applyBorder="1" applyAlignment="1">
      <alignment horizontal="center" vertical="center"/>
    </xf>
    <xf numFmtId="0" fontId="14" fillId="0" borderId="11" xfId="0" applyFont="1" applyBorder="1" applyAlignment="1">
      <alignment horizontal="center" vertical="center"/>
    </xf>
    <xf numFmtId="0" fontId="11" fillId="0" borderId="11" xfId="0" applyFont="1" applyBorder="1" applyAlignment="1" applyProtection="1">
      <alignment horizontal="center" vertical="center"/>
      <protection locked="0"/>
    </xf>
    <xf numFmtId="0" fontId="11" fillId="0" borderId="11" xfId="0" applyFont="1" applyBorder="1" applyAlignment="1">
      <alignment vertical="center"/>
    </xf>
    <xf numFmtId="9" fontId="11" fillId="0" borderId="12" xfId="2" applyFont="1" applyBorder="1" applyAlignment="1">
      <alignment horizontal="center" vertical="center"/>
    </xf>
    <xf numFmtId="0" fontId="12" fillId="3" borderId="2" xfId="0" applyFont="1" applyFill="1" applyBorder="1" applyAlignment="1">
      <alignment horizontal="center" vertical="center"/>
    </xf>
    <xf numFmtId="0" fontId="12" fillId="4" borderId="2" xfId="0" applyFont="1" applyFill="1" applyBorder="1" applyAlignment="1">
      <alignment horizontal="center" vertical="center"/>
    </xf>
    <xf numFmtId="0" fontId="13" fillId="4" borderId="2" xfId="0" applyFont="1" applyFill="1" applyBorder="1" applyAlignment="1">
      <alignment horizontal="center" vertical="center"/>
    </xf>
    <xf numFmtId="0" fontId="12" fillId="3" borderId="2" xfId="0" applyFont="1" applyFill="1" applyBorder="1" applyAlignment="1">
      <alignment vertical="center"/>
    </xf>
    <xf numFmtId="164" fontId="12" fillId="2" borderId="2" xfId="0" applyNumberFormat="1" applyFont="1" applyFill="1" applyBorder="1" applyAlignment="1">
      <alignment vertical="center"/>
    </xf>
    <xf numFmtId="0" fontId="11" fillId="0" borderId="0" xfId="0" applyFont="1" applyAlignment="1">
      <alignment vertical="center"/>
    </xf>
    <xf numFmtId="0" fontId="26" fillId="0" borderId="10" xfId="0" applyFont="1" applyBorder="1" applyAlignment="1">
      <alignment vertical="center"/>
    </xf>
    <xf numFmtId="49" fontId="26" fillId="0" borderId="11" xfId="0" applyNumberFormat="1" applyFont="1" applyBorder="1" applyAlignment="1">
      <alignment vertical="center"/>
    </xf>
    <xf numFmtId="44" fontId="14" fillId="0" borderId="11" xfId="0" applyNumberFormat="1" applyFont="1" applyBorder="1" applyAlignment="1">
      <alignment vertical="center"/>
    </xf>
    <xf numFmtId="1" fontId="29" fillId="10" borderId="38" xfId="0" applyNumberFormat="1" applyFont="1" applyFill="1" applyBorder="1" applyAlignment="1">
      <alignment horizontal="center" wrapText="1"/>
    </xf>
    <xf numFmtId="0" fontId="34" fillId="13" borderId="0" xfId="0" applyFont="1" applyFill="1" applyAlignment="1">
      <alignment wrapText="1"/>
    </xf>
    <xf numFmtId="0" fontId="0" fillId="0" borderId="0" xfId="0" applyAlignment="1">
      <alignment wrapText="1"/>
    </xf>
    <xf numFmtId="0" fontId="49" fillId="0" borderId="19" xfId="0" applyFont="1" applyBorder="1" applyAlignment="1">
      <alignment vertical="center" wrapText="1"/>
    </xf>
    <xf numFmtId="0" fontId="22" fillId="0" borderId="19" xfId="0" applyFont="1" applyBorder="1" applyAlignment="1">
      <alignment vertical="center" wrapText="1"/>
    </xf>
    <xf numFmtId="0" fontId="22" fillId="16" borderId="32" xfId="0" applyFont="1" applyFill="1" applyBorder="1" applyAlignment="1">
      <alignment horizontal="center" vertical="center" wrapText="1"/>
    </xf>
    <xf numFmtId="0" fontId="22" fillId="16" borderId="33" xfId="0" applyFont="1" applyFill="1" applyBorder="1" applyAlignment="1">
      <alignment horizontal="center" vertical="center" wrapText="1"/>
    </xf>
    <xf numFmtId="0" fontId="22" fillId="16" borderId="21" xfId="0" applyFont="1" applyFill="1" applyBorder="1" applyAlignment="1">
      <alignment horizontal="center" vertical="center" wrapText="1"/>
    </xf>
    <xf numFmtId="1" fontId="38" fillId="6" borderId="32" xfId="0" applyNumberFormat="1" applyFont="1" applyFill="1" applyBorder="1" applyAlignment="1">
      <alignment horizontal="center" vertical="center" wrapText="1"/>
    </xf>
    <xf numFmtId="0" fontId="38" fillId="6" borderId="33" xfId="0" applyFont="1" applyFill="1" applyBorder="1" applyAlignment="1">
      <alignment vertical="center" wrapText="1"/>
    </xf>
    <xf numFmtId="0" fontId="38" fillId="6" borderId="21" xfId="0" applyFont="1" applyFill="1" applyBorder="1" applyAlignment="1">
      <alignment vertical="center" wrapText="1"/>
    </xf>
    <xf numFmtId="0" fontId="38" fillId="17" borderId="32" xfId="0" applyFont="1" applyFill="1" applyBorder="1" applyAlignment="1">
      <alignment horizontal="center" vertical="center" wrapText="1"/>
    </xf>
    <xf numFmtId="0" fontId="38" fillId="17" borderId="33" xfId="0" applyFont="1" applyFill="1" applyBorder="1" applyAlignment="1">
      <alignment vertical="center" wrapText="1"/>
    </xf>
    <xf numFmtId="0" fontId="38" fillId="17" borderId="21" xfId="0" applyFont="1" applyFill="1" applyBorder="1" applyAlignment="1">
      <alignment vertical="center" wrapText="1"/>
    </xf>
    <xf numFmtId="0" fontId="0" fillId="0" borderId="16" xfId="0" applyBorder="1" applyAlignment="1">
      <alignment horizontal="left" wrapText="1"/>
    </xf>
    <xf numFmtId="0" fontId="22" fillId="0" borderId="0" xfId="0" applyFont="1" applyAlignment="1">
      <alignment horizontal="center" wrapText="1"/>
    </xf>
    <xf numFmtId="16" fontId="22" fillId="0" borderId="0" xfId="0" applyNumberFormat="1" applyFont="1" applyAlignment="1">
      <alignment horizontal="center" wrapText="1"/>
    </xf>
    <xf numFmtId="0" fontId="19" fillId="0" borderId="0" xfId="0" applyFont="1" applyAlignment="1">
      <alignment horizontal="center" wrapText="1"/>
    </xf>
    <xf numFmtId="49" fontId="0" fillId="0" borderId="0" xfId="0" applyNumberFormat="1" applyFont="1" applyAlignment="1">
      <alignment vertical="center" wrapText="1"/>
    </xf>
    <xf numFmtId="0" fontId="0" fillId="0" borderId="0" xfId="0" applyFont="1" applyAlignment="1">
      <alignment wrapText="1"/>
    </xf>
    <xf numFmtId="0" fontId="22" fillId="0" borderId="0" xfId="0" applyFont="1" applyAlignment="1">
      <alignment vertical="center" wrapText="1"/>
    </xf>
    <xf numFmtId="0" fontId="0" fillId="0" borderId="0" xfId="0" applyFont="1" applyAlignment="1">
      <alignment vertical="center" wrapText="1"/>
    </xf>
  </cellXfs>
  <cellStyles count="6">
    <cellStyle name="20 % - Akzent3 2" xfId="5" xr:uid="{00000000-0005-0000-0000-000000000000}"/>
    <cellStyle name="Eingabe" xfId="3" builtinId="20"/>
    <cellStyle name="Prozent" xfId="2" builtinId="5"/>
    <cellStyle name="Standard" xfId="0" builtinId="0"/>
    <cellStyle name="Standard 2" xfId="4" xr:uid="{00000000-0005-0000-0000-000004000000}"/>
    <cellStyle name="Währung" xfId="1" builtinId="4"/>
  </cellStyles>
  <dxfs count="141">
    <dxf>
      <font>
        <b val="0"/>
        <i val="0"/>
        <strike val="0"/>
        <condense val="0"/>
        <extend val="0"/>
        <outline val="0"/>
        <shadow val="0"/>
        <u val="none"/>
        <vertAlign val="baseline"/>
        <sz val="11"/>
        <color rgb="FF000000"/>
        <name val="Calibri"/>
        <family val="2"/>
        <scheme val="minor"/>
      </font>
      <numFmt numFmtId="164" formatCode="_-* #,##0.00\ _€_-;\-* #,##0.00\ _€_-;_-* &quot;-&quot;??\ _€_-;_-@_-"/>
      <fill>
        <patternFill patternType="solid">
          <fgColor rgb="FF000000"/>
          <bgColor rgb="FFFFFF46"/>
        </patternFill>
      </fill>
      <border diagonalUp="0" diagonalDown="0" outline="0">
        <left/>
        <right style="dotted">
          <color indexed="64"/>
        </right>
        <top/>
        <bottom style="dotted">
          <color indexed="64"/>
        </bottom>
      </border>
    </dxf>
    <dxf>
      <font>
        <b val="0"/>
        <i val="0"/>
        <strike val="0"/>
        <condense val="0"/>
        <extend val="0"/>
        <outline val="0"/>
        <shadow val="0"/>
        <u val="none"/>
        <vertAlign val="baseline"/>
        <sz val="11"/>
        <color rgb="FF000000"/>
        <name val="Calibri"/>
        <family val="2"/>
        <scheme val="minor"/>
      </font>
      <numFmt numFmtId="164" formatCode="_-* #,##0.00\ _€_-;\-* #,##0.00\ _€_-;_-* &quot;-&quot;??\ _€_-;_-@_-"/>
      <fill>
        <patternFill patternType="solid">
          <fgColor rgb="FF000000"/>
          <bgColor rgb="FFFFFF46"/>
        </patternFill>
      </fill>
      <border diagonalUp="0" diagonalDown="0" outline="0">
        <left/>
        <right style="dotted">
          <color indexed="64"/>
        </right>
        <top/>
        <bottom style="dotted">
          <color indexed="64"/>
        </bottom>
      </border>
    </dxf>
    <dxf>
      <font>
        <b val="0"/>
        <i val="0"/>
        <strike val="0"/>
        <condense val="0"/>
        <extend val="0"/>
        <outline val="0"/>
        <shadow val="0"/>
        <u val="none"/>
        <vertAlign val="baseline"/>
        <sz val="11"/>
        <color rgb="FF000000"/>
        <name val="Calibri"/>
        <family val="2"/>
        <scheme val="minor"/>
      </font>
      <numFmt numFmtId="164" formatCode="_-* #,##0.00\ _€_-;\-* #,##0.00\ _€_-;_-* &quot;-&quot;??\ _€_-;_-@_-"/>
      <fill>
        <patternFill patternType="solid">
          <fgColor rgb="FF000000"/>
          <bgColor rgb="FFFFFF46"/>
        </patternFill>
      </fill>
      <border diagonalUp="0" diagonalDown="0" outline="0">
        <left/>
        <right style="dotted">
          <color indexed="64"/>
        </right>
        <top/>
        <bottom style="dotted">
          <color indexed="64"/>
        </bottom>
      </border>
    </dxf>
    <dxf>
      <font>
        <b val="0"/>
        <i val="0"/>
        <strike val="0"/>
        <condense val="0"/>
        <extend val="0"/>
        <outline val="0"/>
        <shadow val="0"/>
        <u val="none"/>
        <vertAlign val="baseline"/>
        <sz val="11"/>
        <color rgb="FF000000"/>
        <name val="Calibri"/>
        <family val="2"/>
        <scheme val="minor"/>
      </font>
      <numFmt numFmtId="164" formatCode="_-* #,##0.00\ _€_-;\-* #,##0.00\ _€_-;_-* &quot;-&quot;??\ _€_-;_-@_-"/>
      <fill>
        <patternFill patternType="solid">
          <fgColor rgb="FF000000"/>
          <bgColor rgb="FFFFFF46"/>
        </patternFill>
      </fill>
      <border diagonalUp="0" diagonalDown="0" outline="0">
        <left/>
        <right style="dotted">
          <color indexed="64"/>
        </right>
        <top/>
        <bottom style="dotted">
          <color indexed="64"/>
        </bottom>
      </border>
    </dxf>
    <dxf>
      <font>
        <b val="0"/>
        <i val="0"/>
        <strike val="0"/>
        <condense val="0"/>
        <extend val="0"/>
        <outline val="0"/>
        <shadow val="0"/>
        <u val="none"/>
        <vertAlign val="baseline"/>
        <sz val="11"/>
        <color rgb="FF000000"/>
        <name val="Calibri"/>
        <family val="2"/>
        <scheme val="minor"/>
      </font>
      <fill>
        <patternFill patternType="solid">
          <fgColor rgb="FF000000"/>
          <bgColor rgb="FFFCD622"/>
        </patternFill>
      </fill>
      <border diagonalUp="0" diagonalDown="0" outline="0">
        <left/>
        <right style="dotted">
          <color indexed="64"/>
        </right>
        <top/>
        <bottom/>
      </border>
    </dxf>
    <dxf>
      <font>
        <b val="0"/>
        <i val="0"/>
        <strike val="0"/>
        <condense val="0"/>
        <extend val="0"/>
        <outline val="0"/>
        <shadow val="0"/>
        <u val="none"/>
        <vertAlign val="baseline"/>
        <sz val="10"/>
        <color rgb="FF000000"/>
        <name val="Calibri"/>
        <family val="2"/>
        <scheme val="minor"/>
      </font>
      <fill>
        <patternFill patternType="solid">
          <fgColor rgb="FF000000"/>
          <bgColor rgb="FFFCD687"/>
        </patternFill>
      </fill>
      <alignment horizontal="center" vertical="bottom" textRotation="0" wrapText="0" indent="0" justifyLastLine="0" shrinkToFit="0" readingOrder="0"/>
      <border diagonalUp="0" diagonalDown="0" outline="0">
        <left/>
        <right style="dotted">
          <color indexed="64"/>
        </right>
        <top/>
        <bottom/>
      </border>
    </dxf>
    <dxf>
      <font>
        <b val="0"/>
        <i val="0"/>
        <strike val="0"/>
        <condense val="0"/>
        <extend val="0"/>
        <outline val="0"/>
        <shadow val="0"/>
        <u val="none"/>
        <vertAlign val="baseline"/>
        <sz val="10"/>
        <color rgb="FF000000"/>
        <name val="Calibri"/>
        <family val="2"/>
        <scheme val="minor"/>
      </font>
      <fill>
        <patternFill patternType="solid">
          <fgColor rgb="FF000000"/>
          <bgColor rgb="FFFCD687"/>
        </patternFill>
      </fill>
      <alignment horizontal="center" vertical="bottom" textRotation="0" wrapText="0" indent="0" justifyLastLine="0" shrinkToFit="0" readingOrder="0"/>
      <border diagonalUp="0" diagonalDown="0" outline="0">
        <left/>
        <right style="dotted">
          <color indexed="64"/>
        </right>
        <top/>
        <bottom/>
      </border>
    </dxf>
    <dxf>
      <font>
        <b val="0"/>
        <i val="0"/>
        <strike val="0"/>
        <condense val="0"/>
        <extend val="0"/>
        <outline val="0"/>
        <shadow val="0"/>
        <u val="none"/>
        <vertAlign val="baseline"/>
        <sz val="10"/>
        <color rgb="FF000000"/>
        <name val="Calibri"/>
        <family val="2"/>
        <scheme val="minor"/>
      </font>
      <fill>
        <patternFill patternType="solid">
          <fgColor rgb="FF000000"/>
          <bgColor rgb="FFFCD687"/>
        </patternFill>
      </fill>
      <alignment horizontal="center" vertical="bottom" textRotation="0" wrapText="0" indent="0" justifyLastLine="0" shrinkToFit="0" readingOrder="0"/>
      <border diagonalUp="0" diagonalDown="0" outline="0">
        <left/>
        <right style="dotted">
          <color indexed="64"/>
        </right>
        <top/>
        <bottom/>
      </border>
    </dxf>
    <dxf>
      <font>
        <b val="0"/>
        <i val="0"/>
        <strike val="0"/>
        <condense val="0"/>
        <extend val="0"/>
        <outline val="0"/>
        <shadow val="0"/>
        <u val="none"/>
        <vertAlign val="baseline"/>
        <sz val="11"/>
        <color rgb="FF000000"/>
        <name val="Calibri"/>
        <family val="2"/>
        <scheme val="minor"/>
      </font>
      <fill>
        <patternFill patternType="solid">
          <fgColor rgb="FF000000"/>
          <bgColor rgb="FFFCD622"/>
        </patternFill>
      </fill>
      <alignment horizontal="center" vertical="bottom" textRotation="0" wrapText="0" indent="0" justifyLastLine="0" shrinkToFit="0" readingOrder="0"/>
      <border diagonalUp="0" diagonalDown="0" outline="0">
        <left/>
        <right style="dotted">
          <color indexed="64"/>
        </right>
        <top/>
        <bottom/>
      </border>
    </dxf>
    <dxf>
      <font>
        <b val="0"/>
        <i val="0"/>
        <strike val="0"/>
        <condense val="0"/>
        <extend val="0"/>
        <outline val="0"/>
        <shadow val="0"/>
        <u val="none"/>
        <vertAlign val="baseline"/>
        <sz val="11"/>
        <color rgb="FF000000"/>
        <name val="Calibri"/>
        <family val="2"/>
        <scheme val="minor"/>
      </font>
      <fill>
        <patternFill patternType="solid">
          <fgColor rgb="FF000000"/>
          <bgColor rgb="FFFCD687"/>
        </patternFill>
      </fill>
      <border diagonalUp="0" diagonalDown="0" outline="0">
        <left/>
        <right style="dotted">
          <color indexed="64"/>
        </right>
        <top/>
        <bottom/>
      </border>
    </dxf>
    <dxf>
      <font>
        <b val="0"/>
        <i val="0"/>
        <strike val="0"/>
        <condense val="0"/>
        <extend val="0"/>
        <outline val="0"/>
        <shadow val="0"/>
        <u val="none"/>
        <vertAlign val="baseline"/>
        <sz val="11"/>
        <color rgb="FF000000"/>
        <name val="Calibri"/>
        <family val="2"/>
        <scheme val="minor"/>
      </font>
      <fill>
        <patternFill patternType="solid">
          <fgColor rgb="FF000000"/>
          <bgColor rgb="FFFCD687"/>
        </patternFill>
      </fill>
      <border diagonalUp="0" diagonalDown="0" outline="0">
        <left/>
        <right style="dotted">
          <color indexed="64"/>
        </right>
        <top/>
        <bottom/>
      </border>
    </dxf>
    <dxf>
      <font>
        <b val="0"/>
        <i val="0"/>
        <strike val="0"/>
        <condense val="0"/>
        <extend val="0"/>
        <outline val="0"/>
        <shadow val="0"/>
        <u val="none"/>
        <vertAlign val="baseline"/>
        <sz val="11"/>
        <color rgb="FF000000"/>
        <name val="Calibri"/>
        <family val="2"/>
        <scheme val="minor"/>
      </font>
      <fill>
        <patternFill patternType="solid">
          <fgColor rgb="FF000000"/>
          <bgColor rgb="FFFCD687"/>
        </patternFill>
      </fill>
      <border diagonalUp="0" diagonalDown="0" outline="0">
        <left/>
        <right style="dotted">
          <color indexed="64"/>
        </right>
        <top/>
        <bottom/>
      </border>
    </dxf>
    <dxf>
      <font>
        <b val="0"/>
        <i val="0"/>
        <strike val="0"/>
        <condense val="0"/>
        <extend val="0"/>
        <outline val="0"/>
        <shadow val="0"/>
        <u val="none"/>
        <vertAlign val="baseline"/>
        <sz val="11"/>
        <color rgb="FF000000"/>
        <name val="Calibri"/>
        <family val="2"/>
        <scheme val="minor"/>
      </font>
      <fill>
        <patternFill patternType="solid">
          <fgColor rgb="FF000000"/>
          <bgColor rgb="FFFCD687"/>
        </patternFill>
      </fill>
      <border diagonalUp="0" diagonalDown="0" outline="0">
        <left/>
        <right style="dotted">
          <color indexed="64"/>
        </right>
        <top/>
        <bottom/>
      </border>
    </dxf>
    <dxf>
      <font>
        <b val="0"/>
        <i val="0"/>
        <strike val="0"/>
        <condense val="0"/>
        <extend val="0"/>
        <outline val="0"/>
        <shadow val="0"/>
        <u val="none"/>
        <vertAlign val="baseline"/>
        <sz val="11"/>
        <color rgb="FF000000"/>
        <name val="Calibri"/>
        <family val="2"/>
        <scheme val="minor"/>
      </font>
      <fill>
        <patternFill patternType="solid">
          <fgColor rgb="FF000000"/>
          <bgColor rgb="FFFCD687"/>
        </patternFill>
      </fill>
      <border diagonalUp="0" diagonalDown="0" outline="0">
        <left/>
        <right style="dotted">
          <color indexed="64"/>
        </right>
        <top/>
        <bottom/>
      </border>
    </dxf>
    <dxf>
      <font>
        <b val="0"/>
        <i val="0"/>
        <strike val="0"/>
        <condense val="0"/>
        <extend val="0"/>
        <outline val="0"/>
        <shadow val="0"/>
        <u val="none"/>
        <vertAlign val="baseline"/>
        <sz val="11"/>
        <color rgb="FF000000"/>
        <name val="Calibri"/>
        <family val="2"/>
        <scheme val="minor"/>
      </font>
      <fill>
        <patternFill patternType="solid">
          <fgColor rgb="FF000000"/>
          <bgColor rgb="FFFCD622"/>
        </patternFill>
      </fill>
      <alignment horizontal="center" vertical="bottom" textRotation="0" wrapText="0" indent="0" justifyLastLine="0" shrinkToFit="0" readingOrder="0"/>
      <border diagonalUp="0" diagonalDown="0" outline="0">
        <left/>
        <right style="dotted">
          <color indexed="64"/>
        </right>
        <top/>
        <bottom/>
      </border>
    </dxf>
    <dxf>
      <font>
        <b val="0"/>
        <i val="0"/>
        <strike val="0"/>
        <condense val="0"/>
        <extend val="0"/>
        <outline val="0"/>
        <shadow val="0"/>
        <u val="none"/>
        <vertAlign val="baseline"/>
        <sz val="11"/>
        <color rgb="FF000000"/>
        <name val="Calibri"/>
        <family val="2"/>
        <scheme val="minor"/>
      </font>
      <fill>
        <patternFill patternType="solid">
          <fgColor rgb="FF000000"/>
          <bgColor rgb="FFFCD687"/>
        </patternFill>
      </fill>
      <alignment horizontal="center" vertical="bottom" textRotation="0" wrapText="0" indent="0" justifyLastLine="0" shrinkToFit="0" readingOrder="0"/>
      <border diagonalUp="0" diagonalDown="0" outline="0">
        <left/>
        <right style="dotted">
          <color indexed="64"/>
        </right>
        <top/>
        <bottom/>
      </border>
    </dxf>
    <dxf>
      <font>
        <b val="0"/>
        <i val="0"/>
        <strike val="0"/>
        <condense val="0"/>
        <extend val="0"/>
        <outline val="0"/>
        <shadow val="0"/>
        <u val="none"/>
        <vertAlign val="baseline"/>
        <sz val="11"/>
        <color rgb="FF000000"/>
        <name val="Calibri"/>
        <family val="2"/>
        <scheme val="minor"/>
      </font>
      <fill>
        <patternFill patternType="solid">
          <fgColor rgb="FF000000"/>
          <bgColor rgb="FFFCD687"/>
        </patternFill>
      </fill>
      <alignment horizontal="center" vertical="bottom" textRotation="0" wrapText="0" indent="0" justifyLastLine="0" shrinkToFit="0" readingOrder="0"/>
      <border diagonalUp="0" diagonalDown="0" outline="0">
        <left/>
        <right style="dotted">
          <color indexed="64"/>
        </right>
        <top/>
        <bottom/>
      </border>
    </dxf>
    <dxf>
      <font>
        <b val="0"/>
        <i val="0"/>
        <strike val="0"/>
        <condense val="0"/>
        <extend val="0"/>
        <outline val="0"/>
        <shadow val="0"/>
        <u val="none"/>
        <vertAlign val="baseline"/>
        <sz val="11"/>
        <color rgb="FF000000"/>
        <name val="Calibri"/>
        <family val="2"/>
        <scheme val="minor"/>
      </font>
      <fill>
        <patternFill patternType="solid">
          <fgColor rgb="FF000000"/>
          <bgColor rgb="FFFCD687"/>
        </patternFill>
      </fill>
      <alignment horizontal="center" vertical="bottom" textRotation="0" wrapText="0" indent="0" justifyLastLine="0" shrinkToFit="0" readingOrder="0"/>
      <border diagonalUp="0" diagonalDown="0" outline="0">
        <left/>
        <right style="dotted">
          <color indexed="64"/>
        </right>
        <top/>
        <bottom/>
      </border>
    </dxf>
    <dxf>
      <font>
        <b val="0"/>
        <i val="0"/>
        <strike val="0"/>
        <condense val="0"/>
        <extend val="0"/>
        <outline val="0"/>
        <shadow val="0"/>
        <u val="none"/>
        <vertAlign val="baseline"/>
        <sz val="11"/>
        <color rgb="FF000000"/>
        <name val="Calibri"/>
        <family val="2"/>
        <scheme val="minor"/>
      </font>
      <fill>
        <patternFill patternType="solid">
          <fgColor rgb="FF000000"/>
          <bgColor rgb="FFFCD687"/>
        </patternFill>
      </fill>
      <alignment horizontal="center" vertical="bottom" textRotation="0" wrapText="0" indent="0" justifyLastLine="0" shrinkToFit="0" readingOrder="0"/>
      <border diagonalUp="0" diagonalDown="0" outline="0">
        <left/>
        <right style="dotted">
          <color indexed="64"/>
        </right>
        <top/>
        <bottom/>
      </border>
    </dxf>
    <dxf>
      <font>
        <b val="0"/>
        <i val="0"/>
        <strike val="0"/>
        <condense val="0"/>
        <extend val="0"/>
        <outline val="0"/>
        <shadow val="0"/>
        <u val="none"/>
        <vertAlign val="baseline"/>
        <sz val="11"/>
        <color rgb="FF000000"/>
        <name val="Calibri"/>
        <family val="2"/>
        <scheme val="minor"/>
      </font>
      <fill>
        <patternFill patternType="solid">
          <fgColor rgb="FF000000"/>
          <bgColor rgb="FFFCD622"/>
        </patternFill>
      </fill>
      <alignment horizontal="center" vertical="bottom" textRotation="0" wrapText="0" indent="0" justifyLastLine="0" shrinkToFit="0" readingOrder="0"/>
      <border diagonalUp="0" diagonalDown="0" outline="0">
        <left/>
        <right style="dotted">
          <color indexed="64"/>
        </right>
        <top/>
        <bottom/>
      </border>
    </dxf>
    <dxf>
      <font>
        <b val="0"/>
        <i val="0"/>
        <strike val="0"/>
        <condense val="0"/>
        <extend val="0"/>
        <outline val="0"/>
        <shadow val="0"/>
        <u val="none"/>
        <vertAlign val="baseline"/>
        <sz val="11"/>
        <color rgb="FF000000"/>
        <name val="Calibri"/>
        <family val="2"/>
        <scheme val="minor"/>
      </font>
      <fill>
        <patternFill patternType="solid">
          <fgColor rgb="FF000000"/>
          <bgColor rgb="FFFCD687"/>
        </patternFill>
      </fill>
      <alignment horizontal="center" vertical="bottom" textRotation="0" wrapText="0" indent="0" justifyLastLine="0" shrinkToFit="0" readingOrder="0"/>
      <border diagonalUp="0" diagonalDown="0" outline="0">
        <left/>
        <right style="dotted">
          <color indexed="64"/>
        </right>
        <top/>
        <bottom/>
      </border>
    </dxf>
    <dxf>
      <font>
        <b val="0"/>
        <i val="0"/>
        <strike val="0"/>
        <condense val="0"/>
        <extend val="0"/>
        <outline val="0"/>
        <shadow val="0"/>
        <u val="none"/>
        <vertAlign val="baseline"/>
        <sz val="11"/>
        <color rgb="FF000000"/>
        <name val="Calibri"/>
        <family val="2"/>
        <scheme val="minor"/>
      </font>
      <fill>
        <patternFill patternType="solid">
          <fgColor rgb="FF000000"/>
          <bgColor rgb="FFFCD687"/>
        </patternFill>
      </fill>
      <alignment horizontal="center" vertical="bottom" textRotation="0" wrapText="0" indent="0" justifyLastLine="0" shrinkToFit="0" readingOrder="0"/>
      <border diagonalUp="0" diagonalDown="0" outline="0">
        <left/>
        <right style="dotted">
          <color indexed="64"/>
        </right>
        <top/>
        <bottom/>
      </border>
    </dxf>
    <dxf>
      <font>
        <b val="0"/>
        <i val="0"/>
        <strike val="0"/>
        <condense val="0"/>
        <extend val="0"/>
        <outline val="0"/>
        <shadow val="0"/>
        <u val="none"/>
        <vertAlign val="baseline"/>
        <sz val="11"/>
        <color rgb="FF000000"/>
        <name val="Calibri"/>
        <family val="2"/>
        <scheme val="minor"/>
      </font>
      <fill>
        <patternFill patternType="solid">
          <fgColor rgb="FF000000"/>
          <bgColor rgb="FFFCD687"/>
        </patternFill>
      </fill>
      <alignment horizontal="center" vertical="bottom" textRotation="0" wrapText="0" indent="0" justifyLastLine="0" shrinkToFit="0" readingOrder="0"/>
      <border diagonalUp="0" diagonalDown="0" outline="0">
        <left/>
        <right style="dotted">
          <color indexed="64"/>
        </right>
        <top/>
        <bottom/>
      </border>
    </dxf>
    <dxf>
      <font>
        <b val="0"/>
        <i val="0"/>
        <strike val="0"/>
        <condense val="0"/>
        <extend val="0"/>
        <outline val="0"/>
        <shadow val="0"/>
        <u val="none"/>
        <vertAlign val="baseline"/>
        <sz val="11"/>
        <color rgb="FF000000"/>
        <name val="Calibri"/>
        <family val="2"/>
        <scheme val="minor"/>
      </font>
      <fill>
        <patternFill patternType="solid">
          <fgColor rgb="FF000000"/>
          <bgColor rgb="FFFCD622"/>
        </patternFill>
      </fill>
      <alignment horizontal="center" vertical="bottom" textRotation="0" wrapText="0" indent="0" justifyLastLine="0" shrinkToFit="0" readingOrder="0"/>
      <border diagonalUp="0" diagonalDown="0" outline="0">
        <left/>
        <right style="dotted">
          <color indexed="64"/>
        </right>
        <top/>
        <bottom/>
      </border>
    </dxf>
    <dxf>
      <font>
        <b val="0"/>
        <i val="0"/>
        <strike val="0"/>
        <condense val="0"/>
        <extend val="0"/>
        <outline val="0"/>
        <shadow val="0"/>
        <u val="none"/>
        <vertAlign val="baseline"/>
        <sz val="12"/>
        <color rgb="FF000000"/>
        <name val="Calibri"/>
        <family val="2"/>
        <scheme val="minor"/>
      </font>
      <alignment horizontal="center" vertical="bottom" textRotation="0" wrapText="0" indent="0" justifyLastLine="0" shrinkToFit="0" readingOrder="0"/>
      <border diagonalUp="0" diagonalDown="0" outline="0">
        <left style="hair">
          <color indexed="64"/>
        </left>
        <right style="medium">
          <color indexed="64"/>
        </right>
        <top style="hair">
          <color indexed="64"/>
        </top>
        <bottom style="medium">
          <color indexed="64"/>
        </bottom>
      </border>
    </dxf>
    <dxf>
      <font>
        <b val="0"/>
        <i val="0"/>
        <strike val="0"/>
        <condense val="0"/>
        <extend val="0"/>
        <outline val="0"/>
        <shadow val="0"/>
        <u val="none"/>
        <vertAlign val="baseline"/>
        <sz val="12"/>
        <color rgb="FF000000"/>
        <name val="Calibri"/>
        <family val="2"/>
        <scheme val="minor"/>
      </font>
      <border diagonalUp="0" diagonalDown="0" outline="0">
        <left style="hair">
          <color indexed="64"/>
        </left>
        <right style="hair">
          <color indexed="64"/>
        </right>
        <top style="hair">
          <color indexed="64"/>
        </top>
        <bottom style="medium">
          <color indexed="64"/>
        </bottom>
      </border>
    </dxf>
    <dxf>
      <font>
        <b/>
        <i val="0"/>
        <strike val="0"/>
        <condense val="0"/>
        <extend val="0"/>
        <outline val="0"/>
        <shadow val="0"/>
        <u val="none"/>
        <vertAlign val="baseline"/>
        <sz val="11"/>
        <color rgb="FFA6A6A6"/>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protection locked="0" hidden="0"/>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protection locked="0" hidden="0"/>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protection locked="0" hidden="0"/>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protection locked="0" hidden="0"/>
    </dxf>
    <dxf>
      <font>
        <b/>
        <i val="0"/>
        <strike val="0"/>
        <condense val="0"/>
        <extend val="0"/>
        <outline val="0"/>
        <shadow val="0"/>
        <u val="none"/>
        <vertAlign val="baseline"/>
        <sz val="11"/>
        <color rgb="FFA6A6A6"/>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protection locked="0" hidden="0"/>
    </dxf>
    <dxf>
      <font>
        <b val="0"/>
        <i val="0"/>
        <strike val="0"/>
        <condense val="0"/>
        <extend val="0"/>
        <outline val="0"/>
        <shadow val="0"/>
        <u val="none"/>
        <vertAlign val="baseline"/>
        <sz val="11"/>
        <color rgb="FFA6A6A6"/>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protection locked="0" hidden="0"/>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protection locked="0" hidden="0"/>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protection locked="0" hidden="0"/>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protection locked="0" hidden="0"/>
    </dxf>
    <dxf>
      <font>
        <b val="0"/>
        <i val="0"/>
        <strike val="0"/>
        <condense val="0"/>
        <extend val="0"/>
        <outline val="0"/>
        <shadow val="0"/>
        <u val="none"/>
        <vertAlign val="baseline"/>
        <sz val="11"/>
        <color rgb="FFA6A6A6"/>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protection locked="0" hidden="0"/>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protection locked="0" hidden="0"/>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protection locked="0" hidden="0"/>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protection locked="0" hidden="0"/>
    </dxf>
    <dxf>
      <font>
        <b val="0"/>
        <i val="0"/>
        <strike val="0"/>
        <condense val="0"/>
        <extend val="0"/>
        <outline val="0"/>
        <shadow val="0"/>
        <u val="none"/>
        <vertAlign val="baseline"/>
        <sz val="11"/>
        <color rgb="FF3F3F76"/>
        <name val="Arial"/>
        <family val="2"/>
        <scheme val="none"/>
      </font>
      <numFmt numFmtId="1" formatCode="0"/>
      <fill>
        <patternFill patternType="solid">
          <fgColor indexed="64"/>
          <bgColor rgb="FFFFCC99"/>
        </patternFill>
      </fill>
      <alignment horizontal="center" vertical="bottom" textRotation="0" wrapText="1" indent="0" justifyLastLine="0" shrinkToFit="0" readingOrder="0"/>
      <border diagonalUp="0" diagonalDown="0" outline="0">
        <left style="thin">
          <color rgb="FF7F7F7F"/>
        </left>
        <right style="thin">
          <color rgb="FF7F7F7F"/>
        </right>
        <top style="thin">
          <color rgb="FF7F7F7F"/>
        </top>
        <bottom style="medium">
          <color indexed="64"/>
        </bottom>
      </border>
    </dxf>
    <dxf>
      <font>
        <b val="0"/>
        <i val="0"/>
        <strike val="0"/>
        <condense val="0"/>
        <extend val="0"/>
        <outline val="0"/>
        <shadow val="0"/>
        <u val="none"/>
        <vertAlign val="baseline"/>
        <sz val="11"/>
        <color rgb="FF000000"/>
        <name val="Calibri"/>
        <family val="2"/>
        <scheme val="minor"/>
      </font>
      <numFmt numFmtId="1" formatCode="0"/>
      <alignment horizontal="left" vertical="bottom" textRotation="0" wrapText="1" indent="0" justifyLastLine="0" shrinkToFit="0" readingOrder="0"/>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rgb="FF000000"/>
        <name val="Calibri"/>
        <family val="2"/>
        <scheme val="minor"/>
      </font>
      <numFmt numFmtId="1" formatCode="0"/>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rgb="FF000000"/>
        <name val="Calibri"/>
        <family val="2"/>
        <scheme val="minor"/>
      </font>
      <numFmt numFmtId="1" formatCode="0"/>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rgb="FF000000"/>
        <name val="Calibri"/>
        <family val="2"/>
        <scheme val="minor"/>
      </font>
      <numFmt numFmtId="34" formatCode="_-* #,##0.00\ &quot;€&quot;_-;\-* #,##0.00\ &quot;€&quot;_-;_-* &quot;-&quot;??\ &quot;€&quot;_-;_-@_-"/>
      <border diagonalUp="0" diagonalDown="0" outline="0">
        <left style="hair">
          <color indexed="64"/>
        </left>
        <right style="hair">
          <color indexed="64"/>
        </right>
        <top style="hair">
          <color indexed="64"/>
        </top>
        <bottom style="medium">
          <color indexed="64"/>
        </bottom>
      </border>
    </dxf>
    <dxf>
      <font>
        <b val="0"/>
        <i/>
        <strike val="0"/>
        <condense val="0"/>
        <extend val="0"/>
        <outline val="0"/>
        <shadow val="0"/>
        <u val="none"/>
        <vertAlign val="baseline"/>
        <sz val="11"/>
        <color rgb="FF000000"/>
        <name val="Calibri"/>
        <family val="2"/>
        <scheme val="minor"/>
      </font>
      <numFmt numFmtId="34" formatCode="_-* #,##0.00\ &quot;€&quot;_-;\-* #,##0.00\ &quot;€&quot;_-;_-* &quot;-&quot;??\ &quot;€&quot;_-;_-@_-"/>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rgb="FF000000"/>
        <name val="Calibri"/>
        <family val="2"/>
        <scheme val="minor"/>
      </font>
      <numFmt numFmtId="34" formatCode="_-* #,##0.00\ &quot;€&quot;_-;\-* #,##0.00\ &quot;€&quot;_-;_-* &quot;-&quot;??\ &quot;€&quot;_-;_-@_-"/>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rgb="FF000000"/>
        <name val="Calibri"/>
        <family val="2"/>
        <scheme val="minor"/>
      </font>
      <numFmt numFmtId="34" formatCode="_-* #,##0.00\ &quot;€&quot;_-;\-* #,##0.00\ &quot;€&quot;_-;_-* &quot;-&quot;??\ &quot;€&quot;_-;_-@_-"/>
      <border diagonalUp="0" diagonalDown="0" outline="0">
        <left style="hair">
          <color indexed="64"/>
        </left>
        <right style="hair">
          <color indexed="64"/>
        </right>
        <top style="hair">
          <color indexed="64"/>
        </top>
        <bottom style="medium">
          <color indexed="64"/>
        </bottom>
      </border>
    </dxf>
    <dxf>
      <font>
        <b/>
        <i/>
        <strike val="0"/>
        <condense val="0"/>
        <extend val="0"/>
        <outline val="0"/>
        <shadow val="0"/>
        <u val="none"/>
        <vertAlign val="baseline"/>
        <sz val="11"/>
        <color rgb="FF000000"/>
        <name val="Calibri"/>
        <family val="2"/>
        <scheme val="minor"/>
      </font>
      <numFmt numFmtId="34" formatCode="_-* #,##0.00\ &quot;€&quot;_-;\-* #,##0.00\ &quot;€&quot;_-;_-* &quot;-&quot;??\ &quot;€&quot;_-;_-@_-"/>
      <border diagonalUp="0" diagonalDown="0" outline="0">
        <left style="hair">
          <color indexed="64"/>
        </left>
        <right style="hair">
          <color indexed="64"/>
        </right>
        <top style="hair">
          <color indexed="64"/>
        </top>
        <bottom style="medium">
          <color indexed="64"/>
        </bottom>
      </border>
    </dxf>
    <dxf>
      <font>
        <b val="0"/>
        <i/>
        <strike val="0"/>
        <condense val="0"/>
        <extend val="0"/>
        <outline val="0"/>
        <shadow val="0"/>
        <u val="none"/>
        <vertAlign val="baseline"/>
        <sz val="11"/>
        <color rgb="FF000000"/>
        <name val="Calibri"/>
        <family val="2"/>
        <scheme val="minor"/>
      </font>
      <numFmt numFmtId="34" formatCode="_-* #,##0.00\ &quot;€&quot;_-;\-* #,##0.00\ &quot;€&quot;_-;_-* &quot;-&quot;??\ &quot;€&quot;_-;_-@_-"/>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rgb="FFFF0000"/>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medium">
          <color indexed="64"/>
        </bottom>
      </border>
    </dxf>
    <dxf>
      <font>
        <b val="0"/>
        <i/>
        <strike val="0"/>
        <condense val="0"/>
        <extend val="0"/>
        <outline val="0"/>
        <shadow val="0"/>
        <u val="none"/>
        <vertAlign val="baseline"/>
        <sz val="11"/>
        <color rgb="FF000000"/>
        <name val="Calibri"/>
        <family val="2"/>
        <scheme val="minor"/>
      </font>
      <numFmt numFmtId="34" formatCode="_-* #,##0.00\ &quot;€&quot;_-;\-* #,##0.00\ &quot;€&quot;_-;_-* &quot;-&quot;??\ &quot;€&quot;_-;_-@_-"/>
      <border diagonalUp="0" diagonalDown="0" outline="0">
        <left style="hair">
          <color indexed="64"/>
        </left>
        <right style="hair">
          <color indexed="64"/>
        </right>
        <top style="hair">
          <color indexed="64"/>
        </top>
        <bottom style="medium">
          <color indexed="64"/>
        </bottom>
      </border>
    </dxf>
    <dxf>
      <font>
        <b val="0"/>
        <i/>
        <strike val="0"/>
        <condense val="0"/>
        <extend val="0"/>
        <outline val="0"/>
        <shadow val="0"/>
        <u val="none"/>
        <vertAlign val="baseline"/>
        <sz val="11"/>
        <color rgb="FF000000"/>
        <name val="Calibri"/>
        <family val="2"/>
        <scheme val="minor"/>
      </font>
      <numFmt numFmtId="34" formatCode="_-* #,##0.00\ &quot;€&quot;_-;\-* #,##0.00\ &quot;€&quot;_-;_-* &quot;-&quot;??\ &quot;€&quot;_-;_-@_-"/>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rgb="FF000000"/>
        <name val="Calibri"/>
        <family val="2"/>
        <scheme val="minor"/>
      </font>
      <alignment horizontal="general" vertical="bottom" textRotation="0" wrapText="1" indent="0" justifyLastLine="0" shrinkToFit="0" readingOrder="0"/>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rgb="FF000000"/>
        <name val="Calibri"/>
        <family val="2"/>
        <scheme val="minor"/>
      </font>
      <alignment horizontal="general" vertical="bottom" textRotation="0" wrapText="1" indent="0" justifyLastLine="0" shrinkToFit="0" readingOrder="0"/>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rgb="FF000000"/>
        <name val="Calibri"/>
        <family val="2"/>
        <scheme val="minor"/>
      </font>
      <border diagonalUp="0" diagonalDown="0" outline="0">
        <left style="hair">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rgb="FF000000"/>
        <name val="Calibri"/>
        <family val="2"/>
        <scheme val="minor"/>
      </font>
      <border diagonalUp="0" diagonalDown="0" outline="0">
        <left style="medium">
          <color indexed="64"/>
        </left>
        <right style="hair">
          <color indexed="64"/>
        </right>
        <top style="hair">
          <color indexed="64"/>
        </top>
        <bottom style="medium">
          <color indexed="64"/>
        </bottom>
      </border>
    </dxf>
    <dxf>
      <font>
        <b val="0"/>
        <i val="0"/>
        <strike val="0"/>
        <condense val="0"/>
        <extend val="0"/>
        <outline val="0"/>
        <shadow val="0"/>
        <u val="none"/>
        <vertAlign val="baseline"/>
        <sz val="11"/>
        <color rgb="FF000000"/>
        <name val="Calibri"/>
        <scheme val="minor"/>
      </font>
      <numFmt numFmtId="164" formatCode="_-* #,##0.00\ _€_-;\-* #,##0.00\ _€_-;_-* &quot;-&quot;??\ _€_-;_-@_-"/>
      <fill>
        <patternFill patternType="solid">
          <fgColor rgb="FF000000"/>
          <bgColor rgb="FFFFFF46"/>
        </patternFill>
      </fill>
    </dxf>
    <dxf>
      <font>
        <b val="0"/>
        <i val="0"/>
        <strike val="0"/>
        <condense val="0"/>
        <extend val="0"/>
        <outline val="0"/>
        <shadow val="0"/>
        <u val="none"/>
        <vertAlign val="baseline"/>
        <sz val="11"/>
        <color rgb="FF000000"/>
        <name val="Calibri"/>
        <scheme val="minor"/>
      </font>
      <numFmt numFmtId="164" formatCode="_-* #,##0.00\ _€_-;\-* #,##0.00\ _€_-;_-* &quot;-&quot;??\ _€_-;_-@_-"/>
      <fill>
        <patternFill patternType="solid">
          <fgColor rgb="FF000000"/>
          <bgColor rgb="FFFFFF46"/>
        </patternFill>
      </fill>
      <border diagonalUp="0" diagonalDown="0">
        <left/>
        <right style="dotted">
          <color indexed="64"/>
        </right>
        <top/>
        <bottom style="dotted">
          <color indexed="64"/>
        </bottom>
        <vertical/>
        <horizontal/>
      </border>
    </dxf>
    <dxf>
      <font>
        <b val="0"/>
        <i val="0"/>
        <strike val="0"/>
        <condense val="0"/>
        <extend val="0"/>
        <outline val="0"/>
        <shadow val="0"/>
        <u val="none"/>
        <vertAlign val="baseline"/>
        <sz val="11"/>
        <color rgb="FF000000"/>
        <name val="Calibri"/>
        <scheme val="minor"/>
      </font>
      <numFmt numFmtId="164" formatCode="_-* #,##0.00\ _€_-;\-* #,##0.00\ _€_-;_-* &quot;-&quot;??\ _€_-;_-@_-"/>
      <fill>
        <patternFill patternType="solid">
          <fgColor rgb="FF000000"/>
          <bgColor rgb="FFFFFF46"/>
        </patternFill>
      </fill>
    </dxf>
    <dxf>
      <font>
        <b val="0"/>
        <i val="0"/>
        <strike val="0"/>
        <condense val="0"/>
        <extend val="0"/>
        <outline val="0"/>
        <shadow val="0"/>
        <u val="none"/>
        <vertAlign val="baseline"/>
        <sz val="11"/>
        <color rgb="FF000000"/>
        <name val="Calibri"/>
        <scheme val="minor"/>
      </font>
      <numFmt numFmtId="164" formatCode="_-* #,##0.00\ _€_-;\-* #,##0.00\ _€_-;_-* &quot;-&quot;??\ _€_-;_-@_-"/>
      <fill>
        <patternFill patternType="solid">
          <fgColor rgb="FF000000"/>
          <bgColor rgb="FFFFFF46"/>
        </patternFill>
      </fill>
    </dxf>
    <dxf>
      <font>
        <b val="0"/>
        <i val="0"/>
        <strike val="0"/>
        <condense val="0"/>
        <extend val="0"/>
        <outline val="0"/>
        <shadow val="0"/>
        <u val="none"/>
        <vertAlign val="baseline"/>
        <sz val="11"/>
        <color rgb="FF000000"/>
        <name val="Calibri"/>
        <scheme val="minor"/>
      </font>
      <numFmt numFmtId="0" formatCode="General"/>
      <fill>
        <patternFill patternType="solid">
          <fgColor rgb="FF000000"/>
          <bgColor rgb="FFFCD622"/>
        </patternFill>
      </fill>
    </dxf>
    <dxf>
      <font>
        <b val="0"/>
        <i val="0"/>
        <strike val="0"/>
        <condense val="0"/>
        <extend val="0"/>
        <outline val="0"/>
        <shadow val="0"/>
        <u val="none"/>
        <vertAlign val="baseline"/>
        <sz val="10"/>
        <color rgb="FF000000"/>
        <name val="Calibri"/>
        <scheme val="minor"/>
      </font>
      <fill>
        <patternFill patternType="solid">
          <fgColor rgb="FF000000"/>
          <bgColor rgb="FFFCD687"/>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solid">
          <fgColor rgb="FF000000"/>
          <bgColor rgb="FFFCD687"/>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solid">
          <fgColor rgb="FF000000"/>
          <bgColor rgb="FFFCD687"/>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solid">
          <fgColor rgb="FF000000"/>
          <bgColor rgb="FFFCD62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minor"/>
      </font>
      <fill>
        <patternFill patternType="solid">
          <fgColor rgb="FF000000"/>
          <bgColor rgb="FFFCD687"/>
        </patternFill>
      </fill>
      <alignment horizontal="center" vertical="bottom" textRotation="0" wrapText="0" indent="0" justifyLastLine="0" shrinkToFit="0" readingOrder="0"/>
      <border diagonalUp="0" diagonalDown="0">
        <left/>
        <right style="dotted">
          <color indexed="64"/>
        </right>
        <top/>
        <bottom style="dotted">
          <color indexed="64"/>
        </bottom>
        <vertical/>
        <horizontal/>
      </border>
    </dxf>
    <dxf>
      <font>
        <b val="0"/>
        <i val="0"/>
        <strike val="0"/>
        <condense val="0"/>
        <extend val="0"/>
        <outline val="0"/>
        <shadow val="0"/>
        <u val="none"/>
        <vertAlign val="baseline"/>
        <sz val="11"/>
        <color rgb="FF000000"/>
        <name val="Calibri"/>
        <scheme val="minor"/>
      </font>
      <fill>
        <patternFill patternType="solid">
          <fgColor rgb="FF000000"/>
          <bgColor rgb="FFFCD687"/>
        </patternFill>
      </fill>
      <alignment horizontal="center" vertical="bottom" textRotation="0" wrapText="0" indent="0" justifyLastLine="0" shrinkToFit="0" readingOrder="0"/>
      <border diagonalUp="0" diagonalDown="0">
        <left/>
        <right style="dotted">
          <color indexed="64"/>
        </right>
        <top/>
        <bottom style="dotted">
          <color indexed="64"/>
        </bottom>
        <vertical/>
        <horizontal/>
      </border>
    </dxf>
    <dxf>
      <font>
        <b val="0"/>
        <i val="0"/>
        <strike val="0"/>
        <condense val="0"/>
        <extend val="0"/>
        <outline val="0"/>
        <shadow val="0"/>
        <u val="none"/>
        <vertAlign val="baseline"/>
        <sz val="11"/>
        <color rgb="FF000000"/>
        <name val="Calibri"/>
        <scheme val="minor"/>
      </font>
      <fill>
        <patternFill patternType="solid">
          <fgColor rgb="FF000000"/>
          <bgColor rgb="FFFCD687"/>
        </patternFill>
      </fill>
      <alignment horizontal="center" vertical="bottom" textRotation="0" wrapText="0" indent="0" justifyLastLine="0" shrinkToFit="0" readingOrder="0"/>
      <border diagonalUp="0" diagonalDown="0">
        <left/>
        <right style="dotted">
          <color indexed="64"/>
        </right>
        <top/>
        <bottom style="dotted">
          <color indexed="64"/>
        </bottom>
        <vertical/>
        <horizontal/>
      </border>
    </dxf>
    <dxf>
      <font>
        <b val="0"/>
        <i val="0"/>
        <strike val="0"/>
        <condense val="0"/>
        <extend val="0"/>
        <outline val="0"/>
        <shadow val="0"/>
        <u val="none"/>
        <vertAlign val="baseline"/>
        <sz val="11"/>
        <color rgb="FF000000"/>
        <name val="Calibri"/>
        <scheme val="minor"/>
      </font>
      <numFmt numFmtId="0" formatCode="General"/>
      <fill>
        <patternFill patternType="solid">
          <fgColor rgb="FF000000"/>
          <bgColor rgb="FFFCD687"/>
        </patternFill>
      </fill>
      <alignment horizontal="center" vertical="bottom" textRotation="0" wrapText="0" indent="0" justifyLastLine="0" shrinkToFit="0" readingOrder="0"/>
      <border diagonalUp="0" diagonalDown="0">
        <left/>
        <right style="dotted">
          <color indexed="64"/>
        </right>
        <top/>
        <bottom style="dotted">
          <color indexed="64"/>
        </bottom>
        <vertical/>
        <horizontal/>
      </border>
    </dxf>
    <dxf>
      <font>
        <b val="0"/>
        <i val="0"/>
        <strike val="0"/>
        <condense val="0"/>
        <extend val="0"/>
        <outline val="0"/>
        <shadow val="0"/>
        <u val="none"/>
        <vertAlign val="baseline"/>
        <sz val="11"/>
        <color rgb="FF000000"/>
        <name val="Calibri"/>
        <scheme val="minor"/>
      </font>
      <fill>
        <patternFill patternType="solid">
          <fgColor rgb="FF000000"/>
          <bgColor rgb="FFFCD622"/>
        </patternFill>
      </fill>
      <alignment horizontal="center" vertical="bottom" textRotation="0" wrapText="0" indent="0" justifyLastLine="0" shrinkToFit="0" readingOrder="0"/>
      <border diagonalUp="0" diagonalDown="0">
        <left/>
        <right style="dotted">
          <color indexed="64"/>
        </right>
        <top/>
        <bottom style="dotted">
          <color indexed="64"/>
        </bottom>
        <vertical/>
        <horizontal/>
      </border>
    </dxf>
    <dxf>
      <font>
        <b val="0"/>
        <i val="0"/>
        <strike val="0"/>
        <condense val="0"/>
        <extend val="0"/>
        <outline val="0"/>
        <shadow val="0"/>
        <u val="none"/>
        <vertAlign val="baseline"/>
        <sz val="11"/>
        <color auto="1"/>
        <name val="Calibri"/>
        <scheme val="minor"/>
      </font>
      <fill>
        <patternFill patternType="solid">
          <fgColor rgb="FF000000"/>
          <bgColor rgb="FFFCD687"/>
        </patternFill>
      </fill>
      <alignment horizontal="center" vertical="bottom" textRotation="0" wrapText="0" indent="0" justifyLastLine="0" shrinkToFit="0" readingOrder="0"/>
      <border diagonalUp="0" diagonalDown="0">
        <left/>
        <right style="dotted">
          <color indexed="64"/>
        </right>
        <top/>
        <bottom style="dotted">
          <color indexed="64"/>
        </bottom>
        <vertical/>
        <horizontal/>
      </border>
    </dxf>
    <dxf>
      <font>
        <b val="0"/>
        <i val="0"/>
        <strike val="0"/>
        <condense val="0"/>
        <extend val="0"/>
        <outline val="0"/>
        <shadow val="0"/>
        <u val="none"/>
        <vertAlign val="baseline"/>
        <sz val="11"/>
        <color auto="1"/>
        <name val="Calibri"/>
        <scheme val="minor"/>
      </font>
      <fill>
        <patternFill patternType="solid">
          <fgColor rgb="FF000000"/>
          <bgColor rgb="FFFCD687"/>
        </patternFill>
      </fill>
      <alignment horizontal="center" vertical="bottom" textRotation="0" wrapText="0" indent="0" justifyLastLine="0" shrinkToFit="0" readingOrder="0"/>
      <border diagonalUp="0" diagonalDown="0">
        <left/>
        <right style="dotted">
          <color indexed="64"/>
        </right>
        <top/>
        <bottom style="dotted">
          <color indexed="64"/>
        </bottom>
        <vertical/>
        <horizontal/>
      </border>
    </dxf>
    <dxf>
      <font>
        <b val="0"/>
        <i val="0"/>
        <strike val="0"/>
        <condense val="0"/>
        <extend val="0"/>
        <outline val="0"/>
        <shadow val="0"/>
        <u val="none"/>
        <vertAlign val="baseline"/>
        <sz val="11"/>
        <color rgb="FF000000"/>
        <name val="Calibri"/>
        <scheme val="minor"/>
      </font>
      <fill>
        <patternFill patternType="solid">
          <fgColor rgb="FF000000"/>
          <bgColor rgb="FFFCD687"/>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solid">
          <fgColor rgb="FF000000"/>
          <bgColor rgb="FFFCD687"/>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minor"/>
      </font>
      <fill>
        <patternFill patternType="solid">
          <fgColor rgb="FF000000"/>
          <bgColor rgb="FFFCD622"/>
        </patternFill>
      </fill>
      <alignment horizontal="center" textRotation="0" indent="0" justifyLastLine="0" shrinkToFit="0" readingOrder="0"/>
    </dxf>
    <dxf>
      <font>
        <b val="0"/>
        <i val="0"/>
        <strike val="0"/>
        <condense val="0"/>
        <extend val="0"/>
        <outline val="0"/>
        <shadow val="0"/>
        <u val="none"/>
        <vertAlign val="baseline"/>
        <sz val="11"/>
        <color rgb="FF000000"/>
        <name val="Calibri"/>
        <scheme val="minor"/>
      </font>
      <fill>
        <patternFill patternType="solid">
          <fgColor rgb="FF000000"/>
          <bgColor rgb="FFFCD687"/>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minor"/>
      </font>
      <fill>
        <patternFill patternType="solid">
          <fgColor rgb="FF000000"/>
          <bgColor rgb="FFFCD687"/>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minor"/>
      </font>
      <fill>
        <patternFill patternType="solid">
          <fgColor rgb="FF000000"/>
          <bgColor rgb="FFFCD687"/>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minor"/>
      </font>
      <numFmt numFmtId="0" formatCode="General"/>
      <fill>
        <patternFill patternType="solid">
          <fgColor rgb="FF000000"/>
          <bgColor rgb="FFFCD622"/>
        </patternFill>
      </fill>
      <alignment horizontal="center" textRotation="0" indent="0" justifyLastLine="0" shrinkToFit="0" readingOrder="0"/>
    </dxf>
    <dxf>
      <font>
        <b val="0"/>
        <i val="0"/>
        <strike val="0"/>
        <condense val="0"/>
        <extend val="0"/>
        <outline val="0"/>
        <shadow val="0"/>
        <u val="none"/>
        <vertAlign val="baseline"/>
        <sz val="12"/>
        <color rgb="FF000000"/>
        <name val="Calibri"/>
        <scheme val="minor"/>
      </font>
      <numFmt numFmtId="13" formatCode="0%"/>
      <alignment horizontal="center" textRotation="0" indent="0" justifyLastLine="0" shrinkToFit="0" readingOrder="0"/>
      <border diagonalUp="0" diagonalDown="0">
        <left style="hair">
          <color indexed="64"/>
        </left>
        <right style="medium">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rgb="FF000000"/>
        <name val="Calibri"/>
        <scheme val="minor"/>
      </font>
      <numFmt numFmtId="0" formatCode="General"/>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i val="0"/>
        <strike val="0"/>
        <condense val="0"/>
        <extend val="0"/>
        <outline val="0"/>
        <shadow val="0"/>
        <u val="none"/>
        <vertAlign val="baseline"/>
        <sz val="11"/>
        <color rgb="FFA6A6A6"/>
        <name val="Calibri"/>
        <scheme val="minor"/>
      </font>
      <numFmt numFmtId="0" formatCode="General"/>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alignment horizontal="center" textRotation="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alignment horizontal="center" textRotation="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alignment horizontal="center" textRotation="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alignment horizontal="center" textRotation="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i val="0"/>
        <strike val="0"/>
        <condense val="0"/>
        <extend val="0"/>
        <outline val="0"/>
        <shadow val="0"/>
        <u val="none"/>
        <vertAlign val="baseline"/>
        <sz val="11"/>
        <color rgb="FFA6A6A6"/>
        <name val="Calibri"/>
        <scheme val="minor"/>
      </font>
      <numFmt numFmtId="0" formatCode="General"/>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rgb="FF000000"/>
        <name val="Calibri"/>
        <scheme val="minor"/>
      </font>
      <alignment horizontal="center"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protection locked="0" hidden="0"/>
    </dxf>
    <dxf>
      <font>
        <b val="0"/>
        <i val="0"/>
        <strike val="0"/>
        <condense val="0"/>
        <extend val="0"/>
        <outline val="0"/>
        <shadow val="0"/>
        <u val="none"/>
        <vertAlign val="baseline"/>
        <sz val="11"/>
        <color rgb="FFA6A6A6"/>
        <name val="Calibri"/>
        <scheme val="minor"/>
      </font>
      <numFmt numFmtId="0" formatCode="General"/>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protection locked="0" hidden="0"/>
    </dxf>
    <dxf>
      <font>
        <b val="0"/>
        <i val="0"/>
        <strike val="0"/>
        <condense val="0"/>
        <extend val="0"/>
        <outline val="0"/>
        <shadow val="0"/>
        <u val="none"/>
        <vertAlign val="baseline"/>
        <sz val="11"/>
        <color rgb="FF000000"/>
        <name val="Calibri"/>
        <scheme val="minor"/>
      </font>
      <alignment horizontal="center"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protection locked="0" hidden="0"/>
    </dxf>
    <dxf>
      <font>
        <b val="0"/>
        <i val="0"/>
        <strike val="0"/>
        <condense val="0"/>
        <extend val="0"/>
        <outline val="0"/>
        <shadow val="0"/>
        <u val="none"/>
        <vertAlign val="baseline"/>
        <sz val="11"/>
        <color rgb="FF000000"/>
        <name val="Calibri"/>
        <scheme val="minor"/>
      </font>
      <alignment horizontal="center"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protection locked="0" hidden="0"/>
    </dxf>
    <dxf>
      <font>
        <b val="0"/>
        <i val="0"/>
        <strike val="0"/>
        <condense val="0"/>
        <extend val="0"/>
        <outline val="0"/>
        <shadow val="0"/>
        <u val="none"/>
        <vertAlign val="baseline"/>
        <sz val="11"/>
        <color rgb="FF000000"/>
        <name val="Calibri"/>
        <scheme val="minor"/>
      </font>
      <alignment horizontal="center"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protection locked="0" hidden="0"/>
    </dxf>
    <dxf>
      <font>
        <b val="0"/>
        <i val="0"/>
        <strike val="0"/>
        <condense val="0"/>
        <extend val="0"/>
        <outline val="0"/>
        <shadow val="0"/>
        <u val="none"/>
        <vertAlign val="baseline"/>
        <sz val="11"/>
        <color rgb="FFA6A6A6"/>
        <name val="Calibri"/>
        <scheme val="minor"/>
      </font>
      <numFmt numFmtId="0" formatCode="General"/>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rgb="FF000000"/>
        <name val="Calibri"/>
        <scheme val="minor"/>
      </font>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protection locked="0" hidden="0"/>
    </dxf>
    <dxf>
      <font>
        <b val="0"/>
        <i val="0"/>
        <strike val="0"/>
        <condense val="0"/>
        <extend val="0"/>
        <outline val="0"/>
        <shadow val="0"/>
        <u val="none"/>
        <vertAlign val="baseline"/>
        <sz val="11"/>
        <color rgb="FF000000"/>
        <name val="Calibri"/>
        <scheme val="minor"/>
      </font>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protection locked="0" hidden="0"/>
    </dxf>
    <dxf>
      <font>
        <b val="0"/>
        <i val="0"/>
        <strike val="0"/>
        <condense val="0"/>
        <extend val="0"/>
        <outline val="0"/>
        <shadow val="0"/>
        <u val="none"/>
        <vertAlign val="baseline"/>
        <sz val="11"/>
        <color rgb="FF000000"/>
        <name val="Calibri"/>
        <scheme val="minor"/>
      </font>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protection locked="0" hidden="0"/>
    </dxf>
    <dxf>
      <font>
        <b val="0"/>
        <i val="0"/>
        <strike val="0"/>
        <condense val="0"/>
        <extend val="0"/>
        <outline val="0"/>
        <shadow val="0"/>
        <u val="none"/>
        <vertAlign val="baseline"/>
        <sz val="11"/>
        <color rgb="FF000000"/>
        <name val="Calibri"/>
        <scheme val="minor"/>
      </font>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protection locked="0" hidden="0"/>
    </dxf>
    <dxf>
      <numFmt numFmtId="1" formatCode="0"/>
      <alignment horizontal="center" vertical="bottom"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numFmt numFmtId="1" formatCode="0"/>
      <alignment horizontal="left" vertical="bottom"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rgb="FF000000"/>
        <name val="Calibri"/>
        <scheme val="minor"/>
      </font>
      <numFmt numFmtId="1" formatCode="0"/>
      <alignment horizontal="center" textRotation="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rgb="FF000000"/>
        <name val="Calibri"/>
        <scheme val="minor"/>
      </font>
      <numFmt numFmtId="1" formatCode="0"/>
      <alignment horizontal="center" textRotation="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rgb="FF000000"/>
        <name val="Calibri"/>
        <scheme val="minor"/>
      </font>
      <numFmt numFmtId="34" formatCode="_-* #,##0.00\ &quot;€&quot;_-;\-* #,##0.00\ &quot;€&quot;_-;_-* &quot;-&quot;??\ &quot;€&quot;_-;_-@_-"/>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rgb="FF000000"/>
        <name val="Calibri"/>
        <scheme val="minor"/>
      </font>
      <numFmt numFmtId="34" formatCode="_-* #,##0.00\ &quot;€&quot;_-;\-* #,##0.00\ &quot;€&quot;_-;_-* &quot;-&quot;??\ &quot;€&quot;_-;_-@_-"/>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rgb="FF000000"/>
        <name val="Calibri"/>
        <scheme val="minor"/>
      </font>
      <numFmt numFmtId="34" formatCode="_-* #,##0.00\ &quot;€&quot;_-;\-* #,##0.00\ &quot;€&quot;_-;_-* &quot;-&quot;??\ &quot;€&quot;_-;_-@_-"/>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rgb="FF000000"/>
        <name val="Calibri"/>
        <scheme val="minor"/>
      </font>
      <numFmt numFmtId="34" formatCode="_-* #,##0.00\ &quot;€&quot;_-;\-* #,##0.00\ &quot;€&quot;_-;_-* &quot;-&quot;??\ &quot;€&quot;_-;_-@_-"/>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numFmt numFmtId="34" formatCode="_-* #,##0.00\ &quot;€&quot;_-;\-* #,##0.00\ &quot;€&quot;_-;_-* &quot;-&quot;??\ &quot;€&quot;_-;_-@_-"/>
    </dxf>
    <dxf>
      <font>
        <b val="0"/>
        <i/>
        <strike val="0"/>
        <condense val="0"/>
        <extend val="0"/>
        <outline val="0"/>
        <shadow val="0"/>
        <u val="none"/>
        <vertAlign val="baseline"/>
        <sz val="11"/>
        <color rgb="FF000000"/>
        <name val="Calibri"/>
        <scheme val="minor"/>
      </font>
      <numFmt numFmtId="34" formatCode="_-* #,##0.00\ &quot;€&quot;_-;\-* #,##0.00\ &quot;€&quot;_-;_-* &quot;-&quot;??\ &quot;€&quot;_-;_-@_-"/>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rgb="FFFF0000"/>
        <name val="Calibri"/>
        <scheme val="minor"/>
      </font>
      <numFmt numFmtId="13" formatCode="0%"/>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rgb="FF000000"/>
        <name val="Calibri"/>
        <scheme val="minor"/>
      </font>
      <numFmt numFmtId="164" formatCode="_-* #,##0.00\ _€_-;\-* #,##0.00\ _€_-;_-* &quot;-&quot;??\ _€_-;_-@_-"/>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rgb="FF000000"/>
        <name val="Calibri"/>
        <scheme val="minor"/>
      </font>
      <numFmt numFmtId="34" formatCode="_-* #,##0.00\ &quot;€&quot;_-;\-* #,##0.00\ &quot;€&quot;_-;_-* &quot;-&quot;??\ &quot;€&quot;_-;_-@_-"/>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rgb="FF000000"/>
        <name val="Calibri"/>
        <scheme val="minor"/>
      </font>
      <numFmt numFmtId="34" formatCode="_-* #,##0.00\ &quot;€&quot;_-;\-* #,##0.00\ &quot;€&quot;_-;_-* &quot;-&quot;??\ &quot;€&quot;_-;_-@_-"/>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rgb="FF000000"/>
        <name val="Calibri"/>
        <scheme val="minor"/>
      </font>
      <alignment textRotation="0" wrapText="1"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rgb="FF000000"/>
        <name val="Calibri"/>
        <scheme val="minor"/>
      </font>
      <alignment horizontal="general" vertical="bottom"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rgb="FF000000"/>
        <name val="Calibri"/>
        <scheme val="minor"/>
      </font>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rgb="FF000000"/>
        <name val="Calibri"/>
        <scheme val="minor"/>
      </font>
      <border diagonalUp="0" diagonalDown="0">
        <left style="medium">
          <color indexed="64"/>
        </left>
        <right style="hair">
          <color indexed="64"/>
        </right>
        <top style="hair">
          <color indexed="64"/>
        </top>
        <bottom style="hair">
          <color indexed="64"/>
        </bottom>
        <vertical style="hair">
          <color indexed="64"/>
        </vertical>
        <horizontal style="hair">
          <color indexed="64"/>
        </horizontal>
      </border>
    </dxf>
    <dxf>
      <border outline="0">
        <left style="medium">
          <color rgb="FF000000"/>
        </left>
        <right style="dotted">
          <color rgb="FF000000"/>
        </right>
      </border>
    </dxf>
    <dxf>
      <font>
        <b val="0"/>
        <i val="0"/>
        <strike val="0"/>
        <condense val="0"/>
        <extend val="0"/>
        <outline val="0"/>
        <shadow val="0"/>
        <u val="none"/>
        <vertAlign val="baseline"/>
        <sz val="11"/>
        <color rgb="FF000000"/>
        <name val="Calibri"/>
        <scheme val="none"/>
      </font>
      <fill>
        <patternFill patternType="solid">
          <fgColor rgb="FF000000"/>
          <bgColor rgb="FFFFFF46"/>
        </patternFill>
      </fill>
    </dxf>
    <dxf>
      <border outline="0">
        <bottom style="dotted">
          <color rgb="FF000000"/>
        </bottom>
      </border>
    </dxf>
    <dxf>
      <font>
        <b val="0"/>
        <i val="0"/>
        <strike val="0"/>
        <condense val="0"/>
        <extend val="0"/>
        <outline val="0"/>
        <shadow val="0"/>
        <u val="none"/>
        <vertAlign val="baseline"/>
        <sz val="9"/>
        <color rgb="FF000000"/>
        <name val="Calibri"/>
        <scheme val="minor"/>
      </font>
      <fill>
        <patternFill patternType="solid">
          <fgColor rgb="FF000000"/>
          <bgColor rgb="FFFFFF46"/>
        </patternFill>
      </fill>
      <alignment horizontal="center" vertical="center" textRotation="0" wrapText="1" indent="0" justifyLastLine="0" shrinkToFit="0" readingOrder="0"/>
      <border diagonalUp="0" diagonalDown="0" outline="0">
        <left style="dotted">
          <color indexed="64"/>
        </left>
        <right style="dotted">
          <color indexed="64"/>
        </right>
        <top/>
        <bottom/>
      </border>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s>
  <tableStyles count="0" defaultTableStyle="TableStyleMedium2" defaultPivotStyle="PivotStyleLight16"/>
  <colors>
    <mruColors>
      <color rgb="FFFCD622"/>
      <color rgb="FFC0E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mt00/B&#252;ro/Leader/Wilisch/FIWIG%20ab%202023/Projekte/24-28%20Projekte%20gesamt%20FIWI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kte 24"/>
      <sheetName val="SLE kurz + Bewertungsmatrix"/>
      <sheetName val="Kriterien"/>
      <sheetName val="HT"/>
      <sheetName val="24-28 Projekte gesamt FIWIG"/>
    </sheetNames>
    <sheetDataSet>
      <sheetData sheetId="0"/>
      <sheetData sheetId="1" refreshError="1"/>
      <sheetData sheetId="2" refreshError="1"/>
      <sheetData sheetId="3" refreshError="1"/>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L_242" displayName="PL_242" ref="A4:BH13" totalsRowCount="1" headerRowDxfId="122" dataDxfId="120" headerRowBorderDxfId="121" tableBorderDxfId="119">
  <autoFilter ref="A4:BH12" xr:uid="{00000000-0009-0000-0100-000001000000}"/>
  <sortState xmlns:xlrd2="http://schemas.microsoft.com/office/spreadsheetml/2017/richdata2" ref="A4:BI41">
    <sortCondition ref="A3:A41"/>
  </sortState>
  <tableColumns count="60">
    <tableColumn id="1" xr3:uid="{00000000-0010-0000-0000-000001000000}" name="lfd. Nr" totalsRowLabel="Ergebnis " dataDxfId="118" totalsRowDxfId="59"/>
    <tableColumn id="2" xr3:uid="{00000000-0010-0000-0000-000002000000}" name="PL " dataDxfId="117" totalsRowDxfId="58"/>
    <tableColumn id="3" xr3:uid="{00000000-0010-0000-0000-000003000000}" name="Bezeichnung der Aktivität / des Projekts" dataDxfId="116" totalsRowDxfId="57"/>
    <tableColumn id="4" xr3:uid="{00000000-0010-0000-0000-000004000000}" name="Projektträger" dataDxfId="115" totalsRowDxfId="56"/>
    <tableColumn id="5" xr3:uid="{00000000-0010-0000-0000-000005000000}" name="Gesamtkosten (Brutto)" totalsRowFunction="custom" dataDxfId="114" totalsRowDxfId="55">
      <totalsRowFormula>SUBTOTAL(109,E6:E8)</totalsRowFormula>
    </tableColumn>
    <tableColumn id="6" xr3:uid="{00000000-0010-0000-0000-000006000000}" name="förderfähige Kosten " totalsRowFunction="custom" dataDxfId="113" totalsRowDxfId="54">
      <calculatedColumnFormula>[1]!PL_242[[#This Row],[ Gesamtkosten ]]/[1]!PL_242[[#This Row],[MwSt. 19%]]</calculatedColumnFormula>
      <totalsRowFormula>SUBTOTAL(109,F6:F8)</totalsRowFormula>
    </tableColumn>
    <tableColumn id="7" xr3:uid="{00000000-0010-0000-0000-000007000000}" name="MwSt. 19%" dataDxfId="112" totalsRowDxfId="53"/>
    <tableColumn id="8" xr3:uid="{00000000-0010-0000-0000-000008000000}" name="Förder- quote" dataDxfId="111" totalsRowDxfId="52"/>
    <tableColumn id="9" xr3:uid="{00000000-0010-0000-0000-000009000000}" name="Mgl. Fhöhe" totalsRowFunction="custom" dataDxfId="110" totalsRowDxfId="51">
      <calculatedColumnFormula>[1]!PL_242[[#This Row],[förderfähige Kosten ]]*[1]!PL_242[[#This Row],[Förder- quote]]</calculatedColumnFormula>
      <totalsRowFormula>SUBTOTAL(109,I6:I8)</totalsRowFormula>
    </tableColumn>
    <tableColumn id="10" xr3:uid="{00000000-0010-0000-0000-00000A000000}" name=" beantragte  Fördermittel " totalsRowFunction="custom" dataDxfId="109" totalsRowDxfId="50">
      <calculatedColumnFormula>[1]!PL_242[[#This Row],[Mgl. Fhöhe]]</calculatedColumnFormula>
      <totalsRowFormula>SUBTOTAL(109,J6:J8)</totalsRowFormula>
    </tableColumn>
    <tableColumn id="11" xr3:uid="{00000000-0010-0000-0000-00000B000000}" name="Kofi 30% für Private (Mittel vom Land)" totalsRowFunction="custom" dataDxfId="108" totalsRowDxfId="49">
      <calculatedColumnFormula>[1]!PL_242[[#This Row],[ beantragte  Fördermittel ]]*0.3</calculatedColumnFormula>
      <totalsRowFormula>SUM(K6:K8)</totalsRowFormula>
    </tableColumn>
    <tableColumn id="59" xr3:uid="{00000000-0010-0000-0000-00003B000000}" name="öffentliche Kofi 30%" totalsRowFunction="custom" dataDxfId="107" totalsRowDxfId="48">
      <calculatedColumnFormula>PL_242[[#This Row],[ beantragte  Fördermittel ]]*0.3</calculatedColumnFormula>
      <totalsRowFormula>SUM(L6:L8)</totalsRowFormula>
    </tableColumn>
    <tableColumn id="61" xr3:uid="{00000000-0010-0000-0000-00003D000000}" name="EMFAF" totalsRowFunction="custom" dataDxfId="106" totalsRowDxfId="47">
      <calculatedColumnFormula>PL_242[[#This Row],[ beantragte  Fördermittel ]]-PL_242[[#This Row],[öffentliche Kofi 30%]]</calculatedColumnFormula>
      <totalsRowFormula>SUBTOTAL(109,M6:M8)</totalsRowFormula>
    </tableColumn>
    <tableColumn id="60" xr3:uid="{00000000-0010-0000-0000-00003C000000}" name="Eigenmittel" totalsRowFunction="custom" dataDxfId="105" totalsRowDxfId="46">
      <calculatedColumnFormula>PL_242[[#This Row],[Gesamtkosten (Brutto)]]-PL_242[[#This Row],[EMFAF]]</calculatedColumnFormula>
      <totalsRowFormula>SUM(N6:N8)</totalsRowFormula>
    </tableColumn>
    <tableColumn id="57" xr3:uid="{00000000-0010-0000-0000-000039000000}" name="Q1" dataDxfId="104" totalsRowDxfId="45"/>
    <tableColumn id="55" xr3:uid="{00000000-0010-0000-0000-000037000000}" name="Q2" dataDxfId="103" totalsRowDxfId="44"/>
    <tableColumn id="58" xr3:uid="{00000000-0010-0000-0000-00003A000000}" name="Bemerkung" dataDxfId="102" totalsRowDxfId="43"/>
    <tableColumn id="63" xr3:uid="{00000000-0010-0000-0000-00003F000000}" name="Interessen-konflikt ja/nein" dataDxfId="101" totalsRowDxfId="42" dataCellStyle="Eingabe"/>
    <tableColumn id="12" xr3:uid="{00000000-0010-0000-0000-00000C000000}" name="EZ 1: Stärkung des Natur-, Kultur- und Lebensraumes" dataDxfId="100" totalsRowDxfId="41"/>
    <tableColumn id="13" xr3:uid="{00000000-0010-0000-0000-00000D000000}" name="EZ 2: Partizipation &amp; demokratischer Grundsätze" dataDxfId="99" totalsRowDxfId="40"/>
    <tableColumn id="14" xr3:uid="{00000000-0010-0000-0000-00000E000000}" name="EZ 3: Innovationen und Modellvorhaben " dataDxfId="98" totalsRowDxfId="39"/>
    <tableColumn id="15" xr3:uid="{00000000-0010-0000-0000-00000F000000}" name="EZ 4: eine gleichwertige Lebensqualität" dataDxfId="97" totalsRowDxfId="38"/>
    <tableColumn id="16" xr3:uid="{00000000-0010-0000-0000-000010000000}" name="Entwicklungsziele" dataDxfId="96" totalsRowDxfId="37">
      <calculatedColumnFormula>SUM([1]!PL_242[[#This Row],[EZ 1: Stärkung des Natur-, Kultur- und Lebensraumes]:[EZ 4: eine gleichwertige Lebensqualität]])</calculatedColumnFormula>
    </tableColumn>
    <tableColumn id="17" xr3:uid="{00000000-0010-0000-0000-000011000000}" name="Öffentlichkeit" dataDxfId="95" totalsRowDxfId="36"/>
    <tableColumn id="18" xr3:uid="{00000000-0010-0000-0000-000012000000}" name="Beteiligungsverfahren " dataDxfId="94" totalsRowDxfId="35"/>
    <tableColumn id="19" xr3:uid="{00000000-0010-0000-0000-000013000000}" name="Netzwerk/ARGE" dataDxfId="93" totalsRowDxfId="34"/>
    <tableColumn id="20" xr3:uid="{00000000-0010-0000-0000-000014000000}" name="Beteilgungsverfahren" dataDxfId="92" totalsRowDxfId="33">
      <calculatedColumnFormula>PL_242[[#This Row],[Öffentlichkeit]]+PL_242[[#This Row],[Beteiligungsverfahren ]]+PL_242[[#This Row],[Netzwerk/ARGE]]</calculatedColumnFormula>
    </tableColumn>
    <tableColumn id="21" xr3:uid="{00000000-0010-0000-0000-000015000000}" name="Kooperationsprojekt" dataDxfId="91" totalsRowDxfId="32"/>
    <tableColumn id="22" xr3:uid="{00000000-0010-0000-0000-000016000000}" name="Summe Allg. Kriterien" dataDxfId="90" totalsRowDxfId="31">
      <calculatedColumnFormula>[1]!PL_242[[#This Row],[Kooperationsprojekt]]+[1]!PL_242[[#This Row],[Beteilgungsverfahren]]+[1]!PL_242[[#This Row],[Entwicklungsziele]]</calculatedColumnFormula>
    </tableColumn>
    <tableColumn id="23" xr3:uid="{00000000-0010-0000-0000-000017000000}" name="HF 1:    Grund- versor-gung und Lebens- qualität " dataDxfId="89" totalsRowDxfId="30"/>
    <tableColumn id="24" xr3:uid="{00000000-0010-0000-0000-000018000000}" name="HF 2: Bildung und Qualifizie-rung  " dataDxfId="88" totalsRowDxfId="29"/>
    <tableColumn id="25" xr3:uid="{00000000-0010-0000-0000-000019000000}" name="HF 3: Nachhal-tiges Wirt-schaften und regionale Kreisläufe" dataDxfId="87" totalsRowDxfId="28"/>
    <tableColumn id="26" xr3:uid="{00000000-0010-0000-0000-00001A000000}" name="HF 4:  Beteili-gung und Identitäts-stiftung  " dataDxfId="86" totalsRowDxfId="27"/>
    <tableColumn id="27" xr3:uid="{00000000-0010-0000-0000-00001B000000}" name="Spez. Kriterien Gesamt" dataDxfId="85" totalsRowDxfId="26">
      <calculatedColumnFormula>'HT..'!D1</calculatedColumnFormula>
    </tableColumn>
    <tableColumn id="28" xr3:uid="{00000000-0010-0000-0000-00001C000000}" name="Punkte Insgesamt" dataDxfId="84" totalsRowDxfId="25">
      <calculatedColumnFormula>[1]!PL_242[[#This Row],[Spez. Kriterien Gesamt]]+[1]!PL_242[[#This Row],[Summe Allg. Kriterien]]</calculatedColumnFormula>
    </tableColumn>
    <tableColumn id="54" xr3:uid="{00000000-0010-0000-0000-000036000000}" name="Leitprojekt &gt; 80 % (grün)  Mindestpunktzahl &gt; 50% (rot)" dataDxfId="83" totalsRowDxfId="24" dataCellStyle="Prozent">
      <calculatedColumnFormula>[1]!PL_242[[#This Row],[Punkte Insgesamt]]/65</calculatedColumnFormula>
    </tableColumn>
    <tableColumn id="29" xr3:uid="{00000000-0010-0000-0000-00001D000000}" name="HF 1. Grundver-sorgung und Lebensqualität " dataDxfId="82" totalsRowDxfId="23">
      <calculatedColumnFormula>SUM([1]!PL_242[[#This Row],[Anpassung an den Klimawandel]:[Grundversorgung mit Waren und WTB]])</calculatedColumnFormula>
    </tableColumn>
    <tableColumn id="30" xr3:uid="{00000000-0010-0000-0000-00001E000000}" name="Anpassung an den Klimawandel" dataDxfId="81" totalsRowDxfId="22"/>
    <tableColumn id="31" xr3:uid="{00000000-0010-0000-0000-00001F000000}" name="barrierefreie Infrastrukturentwicklung" dataDxfId="80" totalsRowDxfId="21"/>
    <tableColumn id="33" xr3:uid="{00000000-0010-0000-0000-000021000000}" name="Grundversorgung mit Waren und DLtäglB" dataDxfId="79" totalsRowDxfId="20"/>
    <tableColumn id="39" xr3:uid="{00000000-0010-0000-0000-000027000000}" name="HF 2. Bildung und Qualifizierung " dataDxfId="78" totalsRowDxfId="19">
      <calculatedColumnFormula>SUM(#REF!)</calculatedColumnFormula>
    </tableColumn>
    <tableColumn id="40" xr3:uid="{00000000-0010-0000-0000-000028000000}" name="Verbesserung der Umweltsituation" dataDxfId="77" totalsRowDxfId="18">
      <calculatedColumnFormula>SUM([1]!PL_242[[#This Row],[nachhaltigen Bildungs- &amp; Informationsangeboten]:[Arbeitskräftesicherung &amp; Fort- und Weiterbildung]])</calculatedColumnFormula>
    </tableColumn>
    <tableColumn id="41" xr3:uid="{00000000-0010-0000-0000-000029000000}" name="Arbeitskräftesicherung &amp; Fort- und Weiterbildung" dataDxfId="76" totalsRowDxfId="17"/>
    <tableColumn id="32" xr3:uid="{00000000-0010-0000-0000-000020000000}" name="nachhaltigen Bildungs- &amp; Informationsangeboten" dataDxfId="75" totalsRowDxfId="16"/>
    <tableColumn id="53" xr3:uid="{00000000-0010-0000-0000-000035000000}" name="Kampagnen zum Klima/Natur/Ressourcesnschutz &amp; Demokratiegrundsätzen" dataDxfId="74" totalsRowDxfId="15"/>
    <tableColumn id="34" xr3:uid="{00000000-0010-0000-0000-000022000000}" name="HF 3. Nachhaltiges Wirtschaften und regionale Kreisläufe" dataDxfId="73" totalsRowDxfId="14">
      <calculatedColumnFormula>SUM(PL_242[[#This Row],[Innovationen/Entwicklungen, Chancen der Digitalisierung]:[Nutzung der historischen Bausubstanz]])</calculatedColumnFormula>
    </tableColumn>
    <tableColumn id="35" xr3:uid="{00000000-0010-0000-0000-000023000000}" name="Innovationen/Entwicklungen, Chancen der Digitalisierung" dataDxfId="72" totalsRowDxfId="13">
      <calculatedColumnFormula>SUM([1]!PL_242[[#This Row],[Förderung nachhaltiger Tourismus- und Naherholungsangebote]:[Nutzung der historischen Bausubstanz]])</calculatedColumnFormula>
    </tableColumn>
    <tableColumn id="36" xr3:uid="{00000000-0010-0000-0000-000024000000}" name="Diversifizierung, Aufklärung, Weiterbildung, Vernetzung, Synergien" dataDxfId="71" totalsRowDxfId="12"/>
    <tableColumn id="56" xr3:uid="{00000000-0010-0000-0000-000038000000}" name="nachhaltige Tourismus-/ Naherholungsangebote" totalsRowDxfId="11"/>
    <tableColumn id="37" xr3:uid="{00000000-0010-0000-0000-000025000000}" name="Vernetzung der Tourismusregion " dataDxfId="70" totalsRowDxfId="10"/>
    <tableColumn id="38" xr3:uid="{00000000-0010-0000-0000-000026000000}" name="Nutzung der historischen Bausubstanz" dataDxfId="69" totalsRowDxfId="9"/>
    <tableColumn id="44" xr3:uid="{00000000-0010-0000-0000-00002C000000}" name="HF 4. Beteiligung und Identitäts-stiftung" dataDxfId="68" totalsRowDxfId="8">
      <calculatedColumnFormula>SUM([1]!PL_242[[#This Row],[Dorfgemeinschaften,  ehrenamtlichen Engagements,  Gemeinschaftssinns, demokratischen Kultur]:[Vielfalt des Kulturangebotes &amp; dazugehörige Infrastruktur]])</calculatedColumnFormula>
    </tableColumn>
    <tableColumn id="45" xr3:uid="{00000000-0010-0000-0000-00002D000000}" name="Dorfgemeinschaft,  ehrenamtliches Engagement,  Gemeinschaftssinn, demokratische Kultur" dataDxfId="67" totalsRowDxfId="7"/>
    <tableColumn id="46" xr3:uid="{00000000-0010-0000-0000-00002E000000}" name="Einrichtungen und Aktivitäten zur Förderung des ländlichen Lebens " dataDxfId="66" totalsRowDxfId="6"/>
    <tableColumn id="47" xr3:uid="{00000000-0010-0000-0000-00002F000000}" name="Vielfalt des Kulturangebotes &amp; dazugehörige Infrastruktur" dataDxfId="65" totalsRowDxfId="5"/>
    <tableColumn id="48" xr3:uid="{00000000-0010-0000-0000-000030000000}" name="Spalte1" dataDxfId="64" totalsRowDxfId="4">
      <calculatedColumnFormula>AK5+AO5+AT5+AZ5</calculatedColumnFormula>
    </tableColumn>
    <tableColumn id="49" xr3:uid="{00000000-0010-0000-0000-000031000000}" name="HF 1: Grund- versorgung und Lebensqualität 2" totalsRowFunction="sum" dataDxfId="63" totalsRowDxfId="3">
      <calculatedColumnFormula>IF([1]!PL_242[[#This Row],[HF 1. Grundver-sorgung und Lebensqualität ]]=1,[1]!PL_242[[#This Row],[Mgl. Fhöhe]],0)</calculatedColumnFormula>
    </tableColumn>
    <tableColumn id="51" xr3:uid="{00000000-0010-0000-0000-000033000000}" name="HF 2: Bildung und Qualifizierung3" totalsRowFunction="sum" dataDxfId="62" totalsRowDxfId="2">
      <calculatedColumnFormula>IF([1]!PL_242[[#This Row],[HF 2. Bildung und Qualifizierung ]]=1,[1]!PL_242[[#This Row],[Mgl. Fhöhe]],0)</calculatedColumnFormula>
    </tableColumn>
    <tableColumn id="50" xr3:uid="{00000000-0010-0000-0000-000032000000}" name="HF 3: Nachhaltiges Wirtschaften und regionale Kreisläufe2" totalsRowFunction="sum" dataDxfId="61" totalsRowDxfId="1">
      <calculatedColumnFormula>IF([1]!PL_242[[#This Row],[HF 3. Nachhaltiges Wirtschaften und regionale Kreisläufe]]=1,[1]!PL_242[[#This Row],[Mgl. Fhöhe]],0)</calculatedColumnFormula>
    </tableColumn>
    <tableColumn id="52" xr3:uid="{00000000-0010-0000-0000-000034000000}" name="HF 4:  Beteiligung und Identitäts-stiftung4" totalsRowFunction="sum" dataDxfId="60" totalsRowDxfId="0">
      <calculatedColumnFormula>IF([1]!PL_242[[#This Row],[HF 4. Beteiligung und Identitäts-stiftung]]=1,[1]!PL_242[[#This Row],[Mgl. Fhöhe]],0)</calculatedColumnFormula>
    </tableColumn>
  </tableColumns>
  <tableStyleInfo name="TableStyleLight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4"/>
  <dimension ref="A1:BN30"/>
  <sheetViews>
    <sheetView tabSelected="1" zoomScale="80" zoomScaleNormal="80" zoomScaleSheetLayoutView="85" workbookViewId="0">
      <pane xSplit="3" ySplit="5" topLeftCell="D6" activePane="bottomRight" state="frozen"/>
      <selection pane="topRight" activeCell="D1" sqref="D1"/>
      <selection pane="bottomLeft" activeCell="A5" sqref="A5"/>
      <selection pane="bottomRight" activeCell="K7" sqref="K7"/>
    </sheetView>
  </sheetViews>
  <sheetFormatPr baseColWidth="10" defaultRowHeight="15.75" outlineLevelCol="1" x14ac:dyDescent="0.25"/>
  <cols>
    <col min="1" max="1" width="4" customWidth="1"/>
    <col min="2" max="2" width="4.125" customWidth="1" outlineLevel="1"/>
    <col min="3" max="3" width="34.625" style="5" customWidth="1"/>
    <col min="4" max="4" width="27.375" style="5" customWidth="1"/>
    <col min="5" max="5" width="13.625" customWidth="1"/>
    <col min="6" max="6" width="13.625" bestFit="1" customWidth="1"/>
    <col min="7" max="7" width="7.25" hidden="1" customWidth="1"/>
    <col min="8" max="8" width="7.25" customWidth="1"/>
    <col min="9" max="9" width="12.125" style="47" customWidth="1"/>
    <col min="10" max="10" width="12.25" customWidth="1"/>
    <col min="11" max="11" width="12.875" customWidth="1" collapsed="1"/>
    <col min="12" max="14" width="12.625" customWidth="1"/>
    <col min="15" max="15" width="3.75" style="4" customWidth="1"/>
    <col min="16" max="16" width="3.375" style="4" customWidth="1"/>
    <col min="17" max="17" width="12.25" style="109" customWidth="1"/>
    <col min="18" max="18" width="10.875" style="3" customWidth="1"/>
    <col min="19" max="22" width="9.875" style="1" customWidth="1"/>
    <col min="23" max="23" width="3.75" style="1" customWidth="1" collapsed="1"/>
    <col min="24" max="26" width="7.625" style="1" customWidth="1"/>
    <col min="27" max="27" width="3.875" style="1" customWidth="1"/>
    <col min="28" max="28" width="7.75" style="1" customWidth="1"/>
    <col min="29" max="29" width="4.5" style="1" customWidth="1"/>
    <col min="30" max="33" width="9.125" style="1" customWidth="1"/>
    <col min="34" max="34" width="3.625" customWidth="1" outlineLevel="1" collapsed="1"/>
    <col min="35" max="35" width="9.875" customWidth="1"/>
    <col min="36" max="36" width="19.25" style="2" customWidth="1"/>
    <col min="37" max="37" width="15" style="1" customWidth="1"/>
    <col min="38" max="40" width="8" customWidth="1" outlineLevel="1"/>
    <col min="41" max="41" width="12.375" customWidth="1"/>
    <col min="42" max="45" width="11" customWidth="1" outlineLevel="1"/>
    <col min="46" max="46" width="13" style="1" customWidth="1"/>
    <col min="47" max="51" width="8" customWidth="1" outlineLevel="1"/>
    <col min="52" max="52" width="12.25" style="1" customWidth="1"/>
    <col min="53" max="55" width="8" customWidth="1" outlineLevel="1"/>
    <col min="56" max="56" width="2.625" customWidth="1"/>
    <col min="57" max="60" width="16.125" hidden="1" customWidth="1" outlineLevel="1"/>
    <col min="61" max="61" width="15.375" customWidth="1" collapsed="1"/>
    <col min="62" max="65" width="15.375" customWidth="1"/>
  </cols>
  <sheetData>
    <row r="1" spans="1:66" s="207" customFormat="1" ht="53.25" customHeight="1" thickBot="1" x14ac:dyDescent="0.3">
      <c r="C1" s="208"/>
      <c r="D1" s="314" t="s">
        <v>174</v>
      </c>
      <c r="E1" s="315"/>
      <c r="F1" s="315"/>
      <c r="G1" s="315"/>
      <c r="H1" s="315"/>
      <c r="I1" s="315"/>
      <c r="J1" s="315"/>
      <c r="K1" s="315"/>
      <c r="L1" s="315"/>
      <c r="M1" s="315"/>
      <c r="N1" s="315"/>
      <c r="O1" s="315"/>
      <c r="P1" s="315"/>
      <c r="Q1" s="316"/>
      <c r="R1" s="317" t="s">
        <v>177</v>
      </c>
      <c r="S1" s="318"/>
      <c r="T1" s="318"/>
      <c r="U1" s="318"/>
      <c r="V1" s="318"/>
      <c r="W1" s="318"/>
      <c r="X1" s="318"/>
      <c r="Y1" s="318"/>
      <c r="Z1" s="318"/>
      <c r="AA1" s="318"/>
      <c r="AB1" s="318"/>
      <c r="AC1" s="318"/>
      <c r="AD1" s="318"/>
      <c r="AE1" s="318"/>
      <c r="AF1" s="318"/>
      <c r="AG1" s="318"/>
      <c r="AH1" s="319"/>
      <c r="AJ1" s="209"/>
      <c r="AK1" s="320" t="s">
        <v>175</v>
      </c>
      <c r="AL1" s="321"/>
      <c r="AM1" s="321"/>
      <c r="AN1" s="321"/>
      <c r="AO1" s="321"/>
      <c r="AP1" s="321"/>
      <c r="AQ1" s="321"/>
      <c r="AR1" s="321"/>
      <c r="AS1" s="321"/>
      <c r="AT1" s="321"/>
      <c r="AU1" s="321"/>
      <c r="AV1" s="321"/>
      <c r="AW1" s="321"/>
      <c r="AX1" s="321"/>
      <c r="AY1" s="321"/>
      <c r="AZ1" s="321"/>
      <c r="BA1" s="321"/>
      <c r="BB1" s="321"/>
      <c r="BC1" s="321"/>
      <c r="BD1" s="322"/>
    </row>
    <row r="2" spans="1:66" s="23" customFormat="1" ht="27.75" customHeight="1" thickBot="1" x14ac:dyDescent="0.35">
      <c r="C2" s="48" t="s">
        <v>63</v>
      </c>
      <c r="E2" s="39"/>
      <c r="F2" s="39"/>
      <c r="G2" s="41"/>
      <c r="H2" s="40"/>
      <c r="I2" s="45"/>
      <c r="J2" s="39"/>
      <c r="K2" s="39"/>
      <c r="L2" s="39"/>
      <c r="M2" s="39"/>
      <c r="N2" s="39"/>
      <c r="O2" s="38"/>
      <c r="P2" s="38"/>
      <c r="Q2" s="48"/>
      <c r="R2" s="38"/>
      <c r="S2" s="324" t="s">
        <v>49</v>
      </c>
      <c r="T2" s="324"/>
      <c r="U2" s="324"/>
      <c r="V2" s="324"/>
      <c r="W2" s="324"/>
      <c r="X2" s="325" t="s">
        <v>48</v>
      </c>
      <c r="Y2" s="325"/>
      <c r="Z2" s="325"/>
      <c r="AA2" s="325"/>
      <c r="AB2" s="44"/>
      <c r="AC2" s="43"/>
      <c r="AD2" s="324" t="s">
        <v>47</v>
      </c>
      <c r="AE2" s="324"/>
      <c r="AF2" s="324"/>
      <c r="AG2" s="324"/>
      <c r="AH2" s="326" t="s">
        <v>0</v>
      </c>
      <c r="AI2" s="326"/>
      <c r="AJ2" s="37"/>
      <c r="AK2" s="312" t="s">
        <v>176</v>
      </c>
      <c r="AL2" s="313"/>
      <c r="AM2" s="313"/>
      <c r="AN2" s="313"/>
      <c r="AO2" s="313"/>
      <c r="AP2" s="313"/>
      <c r="AQ2" s="313"/>
      <c r="AR2" s="313"/>
      <c r="AS2" s="313"/>
      <c r="AT2" s="313"/>
      <c r="AU2" s="313"/>
      <c r="AV2" s="313"/>
      <c r="AW2" s="313"/>
      <c r="AX2" s="313"/>
      <c r="AY2" s="313"/>
      <c r="AZ2" s="313"/>
      <c r="BA2" s="313"/>
      <c r="BB2" s="313"/>
      <c r="BC2" s="313"/>
      <c r="BD2" s="313"/>
      <c r="BE2" s="36" t="s">
        <v>46</v>
      </c>
      <c r="BF2" s="36"/>
      <c r="BG2" s="36"/>
      <c r="BH2" s="36"/>
    </row>
    <row r="3" spans="1:66" s="23" customFormat="1" ht="16.5" customHeight="1" thickBot="1" x14ac:dyDescent="0.25">
      <c r="A3" s="35"/>
      <c r="B3" s="34"/>
      <c r="C3" s="34"/>
      <c r="D3" s="34"/>
      <c r="E3" s="31"/>
      <c r="F3" s="31"/>
      <c r="G3" s="33"/>
      <c r="H3" s="32"/>
      <c r="I3" s="46"/>
      <c r="J3" s="31"/>
      <c r="K3" s="31"/>
      <c r="L3" s="31"/>
      <c r="M3" s="31"/>
      <c r="N3" s="31"/>
      <c r="O3" s="30"/>
      <c r="P3" s="30"/>
      <c r="Q3" s="105"/>
      <c r="R3" s="110"/>
      <c r="S3" s="42" t="s">
        <v>45</v>
      </c>
      <c r="T3" s="42" t="s">
        <v>43</v>
      </c>
      <c r="U3" s="42" t="s">
        <v>43</v>
      </c>
      <c r="V3" s="42" t="s">
        <v>43</v>
      </c>
      <c r="W3" s="25"/>
      <c r="X3" s="42" t="s">
        <v>44</v>
      </c>
      <c r="Y3" s="42" t="s">
        <v>43</v>
      </c>
      <c r="Z3" s="42" t="s">
        <v>42</v>
      </c>
      <c r="AA3" s="29"/>
      <c r="AB3" s="42" t="s">
        <v>41</v>
      </c>
      <c r="AC3" s="28"/>
      <c r="AD3" s="42" t="s">
        <v>40</v>
      </c>
      <c r="AE3" s="42" t="s">
        <v>39</v>
      </c>
      <c r="AF3" s="42" t="s">
        <v>39</v>
      </c>
      <c r="AG3" s="42" t="s">
        <v>39</v>
      </c>
      <c r="AH3" s="27"/>
      <c r="AI3" s="27"/>
      <c r="AJ3" s="26"/>
      <c r="AK3" s="25"/>
      <c r="AL3" s="25"/>
      <c r="AM3" s="25"/>
      <c r="AN3" s="25"/>
      <c r="AO3" s="25"/>
      <c r="AP3" s="25"/>
      <c r="AQ3" s="25"/>
      <c r="AR3" s="25"/>
      <c r="AS3" s="25"/>
      <c r="AT3" s="25"/>
      <c r="AU3" s="25"/>
      <c r="AV3" s="25"/>
      <c r="AW3" s="25"/>
      <c r="AX3" s="25"/>
      <c r="AY3" s="25"/>
      <c r="AZ3" s="25"/>
      <c r="BA3" s="25"/>
      <c r="BB3" s="25"/>
      <c r="BC3" s="25"/>
      <c r="BD3" s="25"/>
      <c r="BE3" s="24"/>
      <c r="BF3" s="24"/>
      <c r="BG3" s="24"/>
      <c r="BH3" s="24"/>
    </row>
    <row r="4" spans="1:66" ht="124.5" customHeight="1" x14ac:dyDescent="0.25">
      <c r="A4" s="49" t="s">
        <v>38</v>
      </c>
      <c r="B4" s="50" t="s">
        <v>37</v>
      </c>
      <c r="C4" s="50" t="s">
        <v>36</v>
      </c>
      <c r="D4" s="50" t="s">
        <v>35</v>
      </c>
      <c r="E4" s="258" t="s">
        <v>195</v>
      </c>
      <c r="F4" s="51" t="s">
        <v>34</v>
      </c>
      <c r="G4" s="52" t="s">
        <v>101</v>
      </c>
      <c r="H4" s="122" t="s">
        <v>100</v>
      </c>
      <c r="I4" s="53" t="s">
        <v>33</v>
      </c>
      <c r="J4" s="51" t="s">
        <v>32</v>
      </c>
      <c r="K4" s="51" t="s">
        <v>98</v>
      </c>
      <c r="L4" s="51" t="s">
        <v>65</v>
      </c>
      <c r="M4" s="51" t="s">
        <v>99</v>
      </c>
      <c r="N4" s="51" t="s">
        <v>64</v>
      </c>
      <c r="O4" s="54" t="s">
        <v>31</v>
      </c>
      <c r="P4" s="54" t="s">
        <v>30</v>
      </c>
      <c r="Q4" s="54" t="s">
        <v>29</v>
      </c>
      <c r="R4" s="111" t="s">
        <v>117</v>
      </c>
      <c r="S4" s="55" t="s">
        <v>28</v>
      </c>
      <c r="T4" s="55" t="s">
        <v>27</v>
      </c>
      <c r="U4" s="55" t="s">
        <v>26</v>
      </c>
      <c r="V4" s="55" t="s">
        <v>25</v>
      </c>
      <c r="W4" s="56" t="s">
        <v>24</v>
      </c>
      <c r="X4" s="55" t="s">
        <v>23</v>
      </c>
      <c r="Y4" s="55" t="s">
        <v>22</v>
      </c>
      <c r="Z4" s="55" t="s">
        <v>21</v>
      </c>
      <c r="AA4" s="56" t="s">
        <v>20</v>
      </c>
      <c r="AB4" s="55" t="s">
        <v>19</v>
      </c>
      <c r="AC4" s="57" t="s">
        <v>18</v>
      </c>
      <c r="AD4" s="58" t="s">
        <v>165</v>
      </c>
      <c r="AE4" s="58" t="s">
        <v>164</v>
      </c>
      <c r="AF4" s="58" t="s">
        <v>163</v>
      </c>
      <c r="AG4" s="58" t="s">
        <v>162</v>
      </c>
      <c r="AH4" s="57" t="s">
        <v>17</v>
      </c>
      <c r="AI4" s="59" t="s">
        <v>16</v>
      </c>
      <c r="AJ4" s="60" t="s">
        <v>15</v>
      </c>
      <c r="AK4" s="19" t="s">
        <v>14</v>
      </c>
      <c r="AL4" s="22" t="s">
        <v>13</v>
      </c>
      <c r="AM4" s="22" t="s">
        <v>139</v>
      </c>
      <c r="AN4" s="22" t="s">
        <v>140</v>
      </c>
      <c r="AO4" s="19" t="s">
        <v>51</v>
      </c>
      <c r="AP4" s="20" t="s">
        <v>144</v>
      </c>
      <c r="AQ4" s="20" t="s">
        <v>11</v>
      </c>
      <c r="AR4" s="20" t="s">
        <v>12</v>
      </c>
      <c r="AS4" s="183" t="s">
        <v>145</v>
      </c>
      <c r="AT4" s="19" t="s">
        <v>50</v>
      </c>
      <c r="AU4" s="21" t="s">
        <v>150</v>
      </c>
      <c r="AV4" s="21" t="s">
        <v>151</v>
      </c>
      <c r="AW4" s="21" t="s">
        <v>153</v>
      </c>
      <c r="AX4" s="21" t="s">
        <v>10</v>
      </c>
      <c r="AY4" s="21" t="s">
        <v>9</v>
      </c>
      <c r="AZ4" s="19" t="s">
        <v>8</v>
      </c>
      <c r="BA4" s="20" t="s">
        <v>158</v>
      </c>
      <c r="BB4" s="20" t="s">
        <v>7</v>
      </c>
      <c r="BC4" s="20" t="s">
        <v>6</v>
      </c>
      <c r="BD4" s="165" t="s">
        <v>1</v>
      </c>
      <c r="BE4" s="18" t="s">
        <v>5</v>
      </c>
      <c r="BF4" s="18" t="s">
        <v>4</v>
      </c>
      <c r="BG4" s="18" t="s">
        <v>3</v>
      </c>
      <c r="BH4" s="18" t="s">
        <v>2</v>
      </c>
    </row>
    <row r="5" spans="1:66" x14ac:dyDescent="0.25">
      <c r="A5" s="88"/>
      <c r="B5" s="89"/>
      <c r="C5" s="90"/>
      <c r="D5" s="90"/>
      <c r="E5" s="91"/>
      <c r="F5" s="91"/>
      <c r="G5" s="92"/>
      <c r="H5" s="120"/>
      <c r="I5" s="93"/>
      <c r="J5" s="91"/>
      <c r="K5" s="91"/>
      <c r="L5" s="91"/>
      <c r="M5" s="91"/>
      <c r="N5" s="124"/>
      <c r="O5" s="94"/>
      <c r="P5" s="94"/>
      <c r="Q5" s="95"/>
      <c r="R5" s="95"/>
      <c r="S5" s="95"/>
      <c r="T5" s="95"/>
      <c r="U5" s="95"/>
      <c r="V5" s="95"/>
      <c r="W5" s="95"/>
      <c r="X5" s="95"/>
      <c r="Y5" s="95"/>
      <c r="Z5" s="95"/>
      <c r="AA5" s="95"/>
      <c r="AB5" s="95"/>
      <c r="AC5" s="95"/>
      <c r="AD5" s="95"/>
      <c r="AE5" s="95"/>
      <c r="AF5" s="95"/>
      <c r="AG5" s="95"/>
      <c r="AH5" s="95"/>
      <c r="AI5" s="95"/>
      <c r="AJ5" s="96"/>
      <c r="AK5" s="97"/>
      <c r="AL5" s="97"/>
      <c r="AM5" s="97"/>
      <c r="AN5" s="97"/>
      <c r="AO5" s="97"/>
      <c r="AP5" s="97"/>
      <c r="AQ5" s="97"/>
      <c r="AR5" s="97"/>
      <c r="AS5" s="97"/>
      <c r="AT5" s="97"/>
      <c r="AU5" s="98"/>
      <c r="AV5" s="98"/>
      <c r="AW5" s="98"/>
      <c r="AX5" s="98"/>
      <c r="AY5" s="98"/>
      <c r="AZ5" s="97"/>
      <c r="BA5" s="99"/>
      <c r="BB5" s="99"/>
      <c r="BC5" s="99"/>
      <c r="BD5" s="98"/>
      <c r="BE5" s="6"/>
      <c r="BF5" s="6"/>
      <c r="BG5" s="6"/>
      <c r="BH5" s="6"/>
    </row>
    <row r="6" spans="1:66" s="305" customFormat="1" ht="33.950000000000003" customHeight="1" x14ac:dyDescent="0.25">
      <c r="A6" s="283">
        <v>9</v>
      </c>
      <c r="B6" s="284" t="s">
        <v>179</v>
      </c>
      <c r="C6" s="285" t="s">
        <v>180</v>
      </c>
      <c r="D6" s="285" t="s">
        <v>181</v>
      </c>
      <c r="E6" s="286">
        <v>431000</v>
      </c>
      <c r="F6" s="286">
        <v>300000</v>
      </c>
      <c r="G6" s="287">
        <v>1</v>
      </c>
      <c r="H6" s="288">
        <v>1</v>
      </c>
      <c r="I6" s="289">
        <v>300000</v>
      </c>
      <c r="J6" s="290">
        <v>300000</v>
      </c>
      <c r="K6" s="286">
        <v>0</v>
      </c>
      <c r="L6" s="286">
        <f>PL_242[[#This Row],[ beantragte  Fördermittel ]]*0.3</f>
        <v>90000</v>
      </c>
      <c r="M6" s="286">
        <f>PL_242[[#This Row],[ beantragte  Fördermittel ]]*0.7</f>
        <v>210000</v>
      </c>
      <c r="N6" s="286">
        <f>PL_242[[#This Row],[Gesamtkosten (Brutto)]]-PL_242[[#This Row],[EMFAF]]</f>
        <v>221000</v>
      </c>
      <c r="O6" s="291">
        <v>1</v>
      </c>
      <c r="P6" s="291">
        <v>1</v>
      </c>
      <c r="Q6" s="292"/>
      <c r="R6" s="293"/>
      <c r="S6" s="294">
        <v>0</v>
      </c>
      <c r="T6" s="294">
        <v>0</v>
      </c>
      <c r="U6" s="294">
        <v>0</v>
      </c>
      <c r="V6" s="294">
        <v>0</v>
      </c>
      <c r="W6" s="295">
        <f>SUM(PL_242[[#This Row],[EZ 1: Stärkung des Natur-, Kultur- und Lebensraumes]:[EZ 4: eine gleichwertige Lebensqualität]])</f>
        <v>0</v>
      </c>
      <c r="X6" s="294">
        <v>0</v>
      </c>
      <c r="Y6" s="294">
        <v>0</v>
      </c>
      <c r="Z6" s="294">
        <v>0</v>
      </c>
      <c r="AA6" s="294">
        <f>SUM(X6:Z6)</f>
        <v>0</v>
      </c>
      <c r="AB6" s="294">
        <v>0</v>
      </c>
      <c r="AC6" s="296">
        <f>PL_242[[#This Row],[Entwicklungsziele]]+PL_242[[#This Row],[Beteilgungsverfahren]]+PL_242[[#This Row],[Kooperationsprojekt]]</f>
        <v>0</v>
      </c>
      <c r="AD6" s="297">
        <v>0</v>
      </c>
      <c r="AE6" s="297">
        <v>0</v>
      </c>
      <c r="AF6" s="297">
        <v>0</v>
      </c>
      <c r="AG6" s="297">
        <v>0</v>
      </c>
      <c r="AH6" s="296">
        <f>'HT..'!D2</f>
        <v>0</v>
      </c>
      <c r="AI6" s="298">
        <f>PL_242[[#This Row],[Summe Allg. Kriterien]]+PL_242[[#This Row],[Spez. Kriterien Gesamt]]</f>
        <v>0</v>
      </c>
      <c r="AJ6" s="299">
        <f>PL_242[[#This Row],[Punkte Insgesamt]]/65</f>
        <v>0</v>
      </c>
      <c r="AK6" s="300">
        <f>SUM(AL6:AN6)</f>
        <v>0</v>
      </c>
      <c r="AL6" s="301"/>
      <c r="AM6" s="301"/>
      <c r="AN6" s="301"/>
      <c r="AO6" s="300">
        <f>SUM(PL_242[[#This Row],[Verbesserung der Umweltsituation]:[Kampagnen zum Klima/Natur/Ressourcesnschutz &amp; Demokratiegrundsätzen]])</f>
        <v>0</v>
      </c>
      <c r="AP6" s="301"/>
      <c r="AQ6" s="301"/>
      <c r="AR6" s="301"/>
      <c r="AS6" s="301"/>
      <c r="AT6" s="300">
        <f>SUM(PL_242[[#This Row],[Innovationen/Entwicklungen, Chancen der Digitalisierung]:[Nutzung der historischen Bausubstanz]])</f>
        <v>1</v>
      </c>
      <c r="AU6" s="301"/>
      <c r="AV6" s="301"/>
      <c r="AW6" s="301">
        <v>1</v>
      </c>
      <c r="AX6" s="301"/>
      <c r="AY6" s="301"/>
      <c r="AZ6" s="300">
        <f>SUM(PL_242[[#This Row],[Dorfgemeinschaft,  ehrenamtliches Engagement,  Gemeinschaftssinn, demokratische Kultur]:[Vielfalt des Kulturangebotes &amp; dazugehörige Infrastruktur]])</f>
        <v>1</v>
      </c>
      <c r="BA6" s="302">
        <v>1</v>
      </c>
      <c r="BB6" s="302"/>
      <c r="BC6" s="302"/>
      <c r="BD6" s="303"/>
      <c r="BE6" s="304" t="e">
        <f>IF([1]!PL_242[[#This Row],[HF 1. Grundver-sorgung und Lebensqualität ]]=1,[1]!PL_242[[#This Row],[Mgl. Fhöhe]],0)</f>
        <v>#REF!</v>
      </c>
      <c r="BF6" s="304" t="e">
        <f>IF([1]!PL_242[[#This Row],[HF 2. Bildung und Qualifizierung ]]=1,[1]!PL_242[[#This Row],[Mgl. Fhöhe]],0)</f>
        <v>#REF!</v>
      </c>
      <c r="BG6" s="304" t="e">
        <f>IF([1]!PL_242[[#This Row],[HF 3. Nachhaltiges Wirtschaften und regionale Kreisläufe]]=1,[1]!PL_242[[#This Row],[Mgl. Fhöhe]],0)</f>
        <v>#REF!</v>
      </c>
      <c r="BH6" s="304" t="e">
        <f>IF([1]!PL_242[[#This Row],[HF 4. Beteiligung und Identitäts-stiftung]]=1,[1]!PL_242[[#This Row],[Mgl. Fhöhe]],0)</f>
        <v>#REF!</v>
      </c>
    </row>
    <row r="7" spans="1:66" s="305" customFormat="1" ht="33.950000000000003" customHeight="1" x14ac:dyDescent="0.25">
      <c r="A7" s="306">
        <v>10</v>
      </c>
      <c r="B7" s="307" t="s">
        <v>179</v>
      </c>
      <c r="C7" s="285" t="s">
        <v>188</v>
      </c>
      <c r="D7" s="285" t="s">
        <v>182</v>
      </c>
      <c r="E7" s="286">
        <v>18500</v>
      </c>
      <c r="F7" s="286">
        <f>PL_242[[#This Row],[Gesamtkosten (Brutto)]]/PL_242[[#This Row],[MwSt. 19%]]</f>
        <v>15546.218487394959</v>
      </c>
      <c r="G7" s="287">
        <v>1.19</v>
      </c>
      <c r="H7" s="288">
        <v>0.49</v>
      </c>
      <c r="I7" s="286">
        <f>PL_242[[#This Row],[förderfähige Kosten ]]*PL_242[[#This Row],[Förder- quote]]</f>
        <v>7617.6470588235297</v>
      </c>
      <c r="J7" s="308">
        <f>PL_242[[#This Row],[Mgl. Fhöhe]]</f>
        <v>7617.6470588235297</v>
      </c>
      <c r="K7" s="308">
        <f>PL_242[[#This Row],[ beantragte  Fördermittel ]]*0.3</f>
        <v>2285.294117647059</v>
      </c>
      <c r="L7" s="286"/>
      <c r="M7" s="308">
        <f>PL_242[[#This Row],[ beantragte  Fördermittel ]]*0.7</f>
        <v>5332.3529411764703</v>
      </c>
      <c r="N7" s="286">
        <f>PL_242[[#This Row],[Gesamtkosten (Brutto)]]-PL_242[[#This Row],[ beantragte  Fördermittel ]]</f>
        <v>10882.35294117647</v>
      </c>
      <c r="O7" s="291">
        <v>1</v>
      </c>
      <c r="P7" s="291">
        <v>1</v>
      </c>
      <c r="Q7" s="292"/>
      <c r="R7" s="293"/>
      <c r="S7" s="294">
        <v>0</v>
      </c>
      <c r="T7" s="294">
        <v>0</v>
      </c>
      <c r="U7" s="294">
        <v>0</v>
      </c>
      <c r="V7" s="294">
        <v>0</v>
      </c>
      <c r="W7" s="295">
        <f>SUM(PL_242[[#This Row],[EZ 1: Stärkung des Natur-, Kultur- und Lebensraumes]:[EZ 4: eine gleichwertige Lebensqualität]])</f>
        <v>0</v>
      </c>
      <c r="X7" s="294">
        <v>0</v>
      </c>
      <c r="Y7" s="294">
        <v>0</v>
      </c>
      <c r="Z7" s="294">
        <v>0</v>
      </c>
      <c r="AA7" s="294">
        <f t="shared" ref="AA7:AA10" si="0">SUM(X7:Z7)</f>
        <v>0</v>
      </c>
      <c r="AB7" s="294">
        <v>0</v>
      </c>
      <c r="AC7" s="296">
        <f>PL_242[[#This Row],[Entwicklungsziele]]+PL_242[[#This Row],[Beteilgungsverfahren]]+PL_242[[#This Row],[Kooperationsprojekt]]</f>
        <v>0</v>
      </c>
      <c r="AD7" s="297">
        <v>0</v>
      </c>
      <c r="AE7" s="297">
        <v>0</v>
      </c>
      <c r="AF7" s="297">
        <v>0</v>
      </c>
      <c r="AG7" s="297">
        <v>0</v>
      </c>
      <c r="AH7" s="296">
        <f>'HT..'!D3</f>
        <v>0</v>
      </c>
      <c r="AI7" s="298">
        <f>PL_242[[#This Row],[Summe Allg. Kriterien]]+PL_242[[#This Row],[Spez. Kriterien Gesamt]]</f>
        <v>0</v>
      </c>
      <c r="AJ7" s="299">
        <f>PL_242[[#This Row],[Punkte Insgesamt]]/65</f>
        <v>0</v>
      </c>
      <c r="AK7" s="300">
        <f>SUM(AL7:AN7)</f>
        <v>0</v>
      </c>
      <c r="AL7" s="301"/>
      <c r="AM7" s="301"/>
      <c r="AN7" s="301"/>
      <c r="AO7" s="300">
        <f>SUM(PL_242[[#This Row],[Verbesserung der Umweltsituation]:[Kampagnen zum Klima/Natur/Ressourcesnschutz &amp; Demokratiegrundsätzen]])</f>
        <v>0</v>
      </c>
      <c r="AP7" s="301"/>
      <c r="AQ7" s="301"/>
      <c r="AR7" s="301"/>
      <c r="AS7" s="301"/>
      <c r="AT7" s="300">
        <f>SUM(PL_242[[#This Row],[Innovationen/Entwicklungen, Chancen der Digitalisierung]:[Nutzung der historischen Bausubstanz]])</f>
        <v>0</v>
      </c>
      <c r="AU7" s="301"/>
      <c r="AV7" s="301"/>
      <c r="AW7" s="301"/>
      <c r="AX7" s="301"/>
      <c r="AY7" s="301"/>
      <c r="AZ7" s="300">
        <f>SUM(PL_242[[#This Row],[Dorfgemeinschaft,  ehrenamtliches Engagement,  Gemeinschaftssinn, demokratische Kultur]:[Vielfalt des Kulturangebotes &amp; dazugehörige Infrastruktur]])</f>
        <v>1</v>
      </c>
      <c r="BA7" s="302">
        <v>1</v>
      </c>
      <c r="BB7" s="302"/>
      <c r="BC7" s="302"/>
      <c r="BD7" s="303"/>
      <c r="BE7" s="304" t="e">
        <f>IF([1]!PL_242[[#This Row],[HF 1. Grundver-sorgung und Lebensqualität ]]=1,[1]!PL_242[[#This Row],[Mgl. Fhöhe]],0)</f>
        <v>#REF!</v>
      </c>
      <c r="BF7" s="304" t="e">
        <f>IF([1]!PL_242[[#This Row],[HF 2. Bildung und Qualifizierung ]]=1,[1]!PL_242[[#This Row],[Mgl. Fhöhe]],0)</f>
        <v>#REF!</v>
      </c>
      <c r="BG7" s="304" t="e">
        <f>IF([1]!PL_242[[#This Row],[HF 3. Nachhaltiges Wirtschaften und regionale Kreisläufe]]=1,[1]!PL_242[[#This Row],[Mgl. Fhöhe]],0)</f>
        <v>#REF!</v>
      </c>
      <c r="BH7" s="304" t="e">
        <f>IF([1]!PL_242[[#This Row],[HF 4. Beteiligung und Identitäts-stiftung]]=1,[1]!PL_242[[#This Row],[Mgl. Fhöhe]],0)</f>
        <v>#REF!</v>
      </c>
    </row>
    <row r="8" spans="1:66" s="282" customFormat="1" ht="60" customHeight="1" x14ac:dyDescent="0.25">
      <c r="A8" s="259">
        <v>11</v>
      </c>
      <c r="B8" s="260" t="s">
        <v>179</v>
      </c>
      <c r="C8" s="261" t="s">
        <v>189</v>
      </c>
      <c r="D8" s="261" t="s">
        <v>194</v>
      </c>
      <c r="E8" s="262">
        <f>E9+E10</f>
        <v>50000</v>
      </c>
      <c r="F8" s="262">
        <f>F9+F10</f>
        <v>48004.201680672268</v>
      </c>
      <c r="G8" s="263"/>
      <c r="H8" s="264">
        <v>1</v>
      </c>
      <c r="I8" s="265">
        <f t="shared" ref="I8:N8" si="1">I9+I10</f>
        <v>48004.201680672268</v>
      </c>
      <c r="J8" s="266">
        <f t="shared" si="1"/>
        <v>48004.201680672268</v>
      </c>
      <c r="K8" s="262">
        <f t="shared" si="1"/>
        <v>3151.2605042016808</v>
      </c>
      <c r="L8" s="262">
        <f t="shared" si="1"/>
        <v>11250</v>
      </c>
      <c r="M8" s="262">
        <f t="shared" si="1"/>
        <v>33602.941176470587</v>
      </c>
      <c r="N8" s="262">
        <f t="shared" si="1"/>
        <v>13245.79831932773</v>
      </c>
      <c r="O8" s="267"/>
      <c r="P8" s="267"/>
      <c r="Q8" s="268"/>
      <c r="R8" s="269"/>
      <c r="S8" s="270">
        <v>0</v>
      </c>
      <c r="T8" s="270">
        <v>0</v>
      </c>
      <c r="U8" s="270">
        <v>0</v>
      </c>
      <c r="V8" s="270">
        <v>0</v>
      </c>
      <c r="W8" s="271">
        <f>SUM(PL_242[[#This Row],[EZ 1: Stärkung des Natur-, Kultur- und Lebensraumes]:[EZ 4: eine gleichwertige Lebensqualität]])</f>
        <v>0</v>
      </c>
      <c r="X8" s="270">
        <v>0</v>
      </c>
      <c r="Y8" s="270">
        <v>0</v>
      </c>
      <c r="Z8" s="270">
        <v>0</v>
      </c>
      <c r="AA8" s="270">
        <f t="shared" si="0"/>
        <v>0</v>
      </c>
      <c r="AB8" s="270">
        <v>0</v>
      </c>
      <c r="AC8" s="272">
        <f>PL_242[[#This Row],[Entwicklungsziele]]+PL_242[[#This Row],[Beteilgungsverfahren]]+PL_242[[#This Row],[Kooperationsprojekt]]</f>
        <v>0</v>
      </c>
      <c r="AD8" s="273">
        <v>0</v>
      </c>
      <c r="AE8" s="273">
        <v>0</v>
      </c>
      <c r="AF8" s="273">
        <v>0</v>
      </c>
      <c r="AG8" s="273">
        <v>0</v>
      </c>
      <c r="AH8" s="272">
        <f>'HT..'!D4</f>
        <v>0</v>
      </c>
      <c r="AI8" s="274">
        <f>PL_242[[#This Row],[Summe Allg. Kriterien]]+PL_242[[#This Row],[Spez. Kriterien Gesamt]]</f>
        <v>0</v>
      </c>
      <c r="AJ8" s="275">
        <f>PL_242[[#This Row],[Punkte Insgesamt]]/65</f>
        <v>0</v>
      </c>
      <c r="AK8" s="276">
        <f>SUM(AL8:AN8)</f>
        <v>0</v>
      </c>
      <c r="AL8" s="277"/>
      <c r="AM8" s="277"/>
      <c r="AN8" s="277"/>
      <c r="AO8" s="276">
        <f>SUM(PL_242[[#This Row],[Verbesserung der Umweltsituation]:[Kampagnen zum Klima/Natur/Ressourcesnschutz &amp; Demokratiegrundsätzen]])</f>
        <v>0</v>
      </c>
      <c r="AP8" s="278"/>
      <c r="AQ8" s="277"/>
      <c r="AR8" s="277"/>
      <c r="AS8" s="277"/>
      <c r="AT8" s="276">
        <f>SUM(PL_242[[#This Row],[Innovationen/Entwicklungen, Chancen der Digitalisierung]:[Nutzung der historischen Bausubstanz]])</f>
        <v>2</v>
      </c>
      <c r="AU8" s="278">
        <v>1</v>
      </c>
      <c r="AV8" s="277"/>
      <c r="AW8" s="277">
        <v>1</v>
      </c>
      <c r="AX8" s="277"/>
      <c r="AY8" s="277"/>
      <c r="AZ8" s="276">
        <f>SUM(PL_242[[#This Row],[Dorfgemeinschaft,  ehrenamtliches Engagement,  Gemeinschaftssinn, demokratische Kultur]:[Vielfalt des Kulturangebotes &amp; dazugehörige Infrastruktur]])</f>
        <v>0</v>
      </c>
      <c r="BA8" s="279"/>
      <c r="BB8" s="279"/>
      <c r="BC8" s="279"/>
      <c r="BD8" s="280"/>
      <c r="BE8" s="281" t="e">
        <f>IF([1]!PL_242[[#This Row],[HF 1. Grundver-sorgung und Lebensqualität ]]=1,[1]!PL_242[[#This Row],[Mgl. Fhöhe]],0)</f>
        <v>#REF!</v>
      </c>
      <c r="BF8" s="281" t="e">
        <f>IF([1]!PL_242[[#This Row],[HF 2. Bildung und Qualifizierung ]]=1,[1]!PL_242[[#This Row],[Mgl. Fhöhe]],0)</f>
        <v>#REF!</v>
      </c>
      <c r="BG8" s="281" t="e">
        <f>IF([1]!PL_242[[#This Row],[HF 3. Nachhaltiges Wirtschaften und regionale Kreisläufe]]=1,[1]!PL_242[[#This Row],[Mgl. Fhöhe]],0)</f>
        <v>#REF!</v>
      </c>
      <c r="BH8" s="281" t="e">
        <f>IF([1]!PL_242[[#This Row],[HF 4. Beteiligung und Identitäts-stiftung]]=1,[1]!PL_242[[#This Row],[Mgl. Fhöhe]],0)</f>
        <v>#REF!</v>
      </c>
    </row>
    <row r="9" spans="1:66" s="13" customFormat="1" ht="48" hidden="1" customHeight="1" x14ac:dyDescent="0.25">
      <c r="A9" s="226"/>
      <c r="B9" s="218"/>
      <c r="C9" s="219" t="s">
        <v>190</v>
      </c>
      <c r="D9" s="219" t="s">
        <v>191</v>
      </c>
      <c r="E9" s="220">
        <f>50000*0.75</f>
        <v>37500</v>
      </c>
      <c r="F9" s="220">
        <f>PL_242[[#This Row],[Gesamtkosten (Brutto)]]</f>
        <v>37500</v>
      </c>
      <c r="G9" s="221">
        <v>1</v>
      </c>
      <c r="H9" s="222">
        <v>1</v>
      </c>
      <c r="I9" s="220">
        <f>PL_242[[#This Row],[förderfähige Kosten ]]</f>
        <v>37500</v>
      </c>
      <c r="J9" s="225">
        <f>PL_242[[#This Row],[förderfähige Kosten ]]</f>
        <v>37500</v>
      </c>
      <c r="K9" s="225"/>
      <c r="L9" s="225">
        <f>PL_242[[#This Row],[ beantragte  Fördermittel ]]*0.3</f>
        <v>11250</v>
      </c>
      <c r="M9" s="225">
        <f>PL_242[[#This Row],[ beantragte  Fördermittel ]]*0.7</f>
        <v>26250</v>
      </c>
      <c r="N9" s="220">
        <f>PL_242[[#This Row],[Gesamtkosten (Brutto)]]-PL_242[[#This Row],[EMFAF]]</f>
        <v>11250</v>
      </c>
      <c r="O9" s="68">
        <v>1</v>
      </c>
      <c r="P9" s="68">
        <v>1</v>
      </c>
      <c r="Q9" s="106"/>
      <c r="R9" s="112"/>
      <c r="S9" s="69"/>
      <c r="T9" s="69"/>
      <c r="U9" s="69"/>
      <c r="V9" s="69"/>
      <c r="W9" s="70">
        <f>SUM(PL_242[[#This Row],[EZ 1: Stärkung des Natur-, Kultur- und Lebensraumes]:[EZ 4: eine gleichwertige Lebensqualität]])</f>
        <v>0</v>
      </c>
      <c r="X9" s="69"/>
      <c r="Y9" s="69"/>
      <c r="Z9" s="69"/>
      <c r="AA9" s="69">
        <f t="shared" si="0"/>
        <v>0</v>
      </c>
      <c r="AB9" s="69"/>
      <c r="AC9" s="71">
        <f>PL_242[[#This Row],[Entwicklungsziele]]+PL_242[[#This Row],[Beteilgungsverfahren]]+PL_242[[#This Row],[Kooperationsprojekt]]</f>
        <v>0</v>
      </c>
      <c r="AD9" s="118"/>
      <c r="AE9" s="118"/>
      <c r="AF9" s="118"/>
      <c r="AG9" s="118"/>
      <c r="AH9" s="71">
        <f>'HT..'!D5</f>
        <v>0</v>
      </c>
      <c r="AI9" s="72">
        <f>PL_242[[#This Row],[Summe Allg. Kriterien]]+PL_242[[#This Row],[Spez. Kriterien Gesamt]]</f>
        <v>0</v>
      </c>
      <c r="AJ9" s="73">
        <f>PL_242[[#This Row],[Punkte Insgesamt]]/65</f>
        <v>0</v>
      </c>
      <c r="AK9" s="16">
        <f>SUM(AL9:AN9)</f>
        <v>0</v>
      </c>
      <c r="AL9" s="17"/>
      <c r="AM9" s="17"/>
      <c r="AN9" s="17"/>
      <c r="AO9" s="16">
        <f>SUM(PL_242[[#This Row],[Verbesserung der Umweltsituation]:[Kampagnen zum Klima/Natur/Ressourcesnschutz &amp; Demokratiegrundsätzen]])</f>
        <v>0</v>
      </c>
      <c r="AP9" s="17"/>
      <c r="AQ9" s="17"/>
      <c r="AR9" s="17"/>
      <c r="AS9" s="17"/>
      <c r="AT9" s="16">
        <f>SUM(PL_242[[#This Row],[Innovationen/Entwicklungen, Chancen der Digitalisierung]:[Nutzung der historischen Bausubstanz]])</f>
        <v>2</v>
      </c>
      <c r="AU9" s="17">
        <v>1</v>
      </c>
      <c r="AV9" s="17"/>
      <c r="AW9" s="17">
        <v>1</v>
      </c>
      <c r="AX9" s="17"/>
      <c r="AY9" s="17"/>
      <c r="AZ9" s="16">
        <f>SUM(PL_242[[#This Row],[Dorfgemeinschaft,  ehrenamtliches Engagement,  Gemeinschaftssinn, demokratische Kultur]:[Vielfalt des Kulturangebotes &amp; dazugehörige Infrastruktur]])</f>
        <v>0</v>
      </c>
      <c r="BA9" s="15"/>
      <c r="BB9" s="15"/>
      <c r="BC9" s="15"/>
      <c r="BD9" s="104"/>
      <c r="BE9" s="14"/>
      <c r="BF9" s="14"/>
      <c r="BG9" s="14"/>
      <c r="BH9" s="14"/>
    </row>
    <row r="10" spans="1:66" s="13" customFormat="1" ht="33.950000000000003" hidden="1" customHeight="1" x14ac:dyDescent="0.25">
      <c r="A10" s="234"/>
      <c r="B10" s="223"/>
      <c r="C10" s="224" t="s">
        <v>192</v>
      </c>
      <c r="D10" s="219" t="s">
        <v>193</v>
      </c>
      <c r="E10" s="220">
        <f>50000*0.25</f>
        <v>12500</v>
      </c>
      <c r="F10" s="220">
        <f>PL_242[[#This Row],[Gesamtkosten (Brutto)]]/PL_242[[#This Row],[MwSt. 19%]]</f>
        <v>10504.20168067227</v>
      </c>
      <c r="G10" s="221">
        <v>1.19</v>
      </c>
      <c r="H10" s="222">
        <v>1</v>
      </c>
      <c r="I10" s="220">
        <f>PL_242[[#This Row],[förderfähige Kosten ]]</f>
        <v>10504.20168067227</v>
      </c>
      <c r="J10" s="225">
        <f>PL_242[[#This Row],[Mgl. Fhöhe]]</f>
        <v>10504.20168067227</v>
      </c>
      <c r="K10" s="225">
        <f>PL_242[[#This Row],[ beantragte  Fördermittel ]]*0.3</f>
        <v>3151.2605042016808</v>
      </c>
      <c r="L10" s="220"/>
      <c r="M10" s="225">
        <f>PL_242[[#This Row],[ beantragte  Fördermittel ]]*0.7</f>
        <v>7352.9411764705883</v>
      </c>
      <c r="N10" s="220">
        <f>PL_242[[#This Row],[Gesamtkosten (Brutto)]]-PL_242[[#This Row],[förderfähige Kosten ]]</f>
        <v>1995.7983193277305</v>
      </c>
      <c r="O10" s="68">
        <v>1</v>
      </c>
      <c r="P10" s="68">
        <v>1</v>
      </c>
      <c r="Q10" s="106"/>
      <c r="R10" s="112"/>
      <c r="S10" s="69"/>
      <c r="T10" s="69"/>
      <c r="U10" s="69"/>
      <c r="V10" s="69"/>
      <c r="W10" s="70">
        <f>SUM(PL_242[[#This Row],[EZ 1: Stärkung des Natur-, Kultur- und Lebensraumes]:[EZ 4: eine gleichwertige Lebensqualität]])</f>
        <v>0</v>
      </c>
      <c r="X10" s="69"/>
      <c r="Y10" s="69"/>
      <c r="Z10" s="69"/>
      <c r="AA10" s="69">
        <f t="shared" si="0"/>
        <v>0</v>
      </c>
      <c r="AB10" s="69"/>
      <c r="AC10" s="71">
        <f>PL_242[[#This Row],[Entwicklungsziele]]+PL_242[[#This Row],[Beteilgungsverfahren]]+PL_242[[#This Row],[Kooperationsprojekt]]</f>
        <v>0</v>
      </c>
      <c r="AD10" s="118"/>
      <c r="AE10" s="118"/>
      <c r="AF10" s="118"/>
      <c r="AG10" s="118"/>
      <c r="AH10" s="71">
        <f>'HT..'!D6</f>
        <v>0</v>
      </c>
      <c r="AI10" s="72">
        <f>PL_242[[#This Row],[Summe Allg. Kriterien]]+PL_242[[#This Row],[Spez. Kriterien Gesamt]]</f>
        <v>0</v>
      </c>
      <c r="AJ10" s="73">
        <f>PL_242[[#This Row],[Punkte Insgesamt]]/65</f>
        <v>0</v>
      </c>
      <c r="AK10" s="16">
        <f>SUM(AL10:AN10)</f>
        <v>0</v>
      </c>
      <c r="AL10" s="213"/>
      <c r="AM10" s="213"/>
      <c r="AN10" s="213"/>
      <c r="AO10" s="16">
        <f>SUM(PL_242[[#This Row],[Verbesserung der Umweltsituation]:[Kampagnen zum Klima/Natur/Ressourcesnschutz &amp; Demokratiegrundsätzen]])</f>
        <v>0</v>
      </c>
      <c r="AP10" s="214"/>
      <c r="AQ10" s="213"/>
      <c r="AR10" s="215"/>
      <c r="AS10" s="215"/>
      <c r="AT10" s="16">
        <f>SUM(PL_242[[#This Row],[Innovationen/Entwicklungen, Chancen der Digitalisierung]:[Nutzung der historischen Bausubstanz]])</f>
        <v>0</v>
      </c>
      <c r="AU10" s="214"/>
      <c r="AV10" s="213"/>
      <c r="AW10" s="17"/>
      <c r="AX10" s="213"/>
      <c r="AY10" s="213"/>
      <c r="AZ10" s="16">
        <f>SUM(PL_242[[#This Row],[Dorfgemeinschaft,  ehrenamtliches Engagement,  Gemeinschaftssinn, demokratische Kultur]:[Vielfalt des Kulturangebotes &amp; dazugehörige Infrastruktur]])</f>
        <v>0</v>
      </c>
      <c r="BA10" s="216"/>
      <c r="BB10" s="216"/>
      <c r="BC10" s="216"/>
      <c r="BD10" s="217"/>
      <c r="BE10" s="185" t="e">
        <f>IF([1]!PL_242[[#This Row],[HF 1. Grundver-sorgung und Lebensqualität ]]=1,[1]!PL_242[[#This Row],[Mgl. Fhöhe]],0)</f>
        <v>#REF!</v>
      </c>
      <c r="BF10" s="185" t="e">
        <f>IF([1]!PL_242[[#This Row],[HF 2. Bildung und Qualifizierung ]]=1,[1]!PL_242[[#This Row],[Mgl. Fhöhe]],0)</f>
        <v>#REF!</v>
      </c>
      <c r="BG10" s="185" t="e">
        <f>IF([1]!PL_242[[#This Row],[HF 3. Nachhaltiges Wirtschaften und regionale Kreisläufe]]=1,[1]!PL_242[[#This Row],[Mgl. Fhöhe]],0)</f>
        <v>#REF!</v>
      </c>
      <c r="BH10" s="185" t="e">
        <f>IF([1]!PL_242[[#This Row],[HF 4. Beteiligung und Identitäts-stiftung]]=1,[1]!PL_242[[#This Row],[Mgl. Fhöhe]],0)</f>
        <v>#REF!</v>
      </c>
    </row>
    <row r="11" spans="1:66" s="13" customFormat="1" ht="16.5" customHeight="1" x14ac:dyDescent="0.25">
      <c r="A11" s="61"/>
      <c r="B11" s="62"/>
      <c r="C11" s="63"/>
      <c r="D11" s="63"/>
      <c r="E11" s="64"/>
      <c r="F11" s="64"/>
      <c r="G11" s="65"/>
      <c r="H11" s="66"/>
      <c r="I11" s="67"/>
      <c r="J11" s="169"/>
      <c r="K11" s="64"/>
      <c r="L11" s="123"/>
      <c r="M11" s="64"/>
      <c r="N11" s="123"/>
      <c r="O11" s="68"/>
      <c r="P11" s="68"/>
      <c r="Q11" s="106"/>
      <c r="R11" s="112"/>
      <c r="S11" s="69"/>
      <c r="T11" s="69"/>
      <c r="U11" s="69"/>
      <c r="V11" s="69"/>
      <c r="W11" s="70"/>
      <c r="X11" s="69"/>
      <c r="Y11" s="69"/>
      <c r="Z11" s="69"/>
      <c r="AA11" s="69"/>
      <c r="AB11" s="69"/>
      <c r="AC11" s="71"/>
      <c r="AD11" s="118"/>
      <c r="AE11" s="118"/>
      <c r="AF11" s="118"/>
      <c r="AG11" s="118"/>
      <c r="AH11" s="71"/>
      <c r="AI11" s="72"/>
      <c r="AJ11" s="73"/>
      <c r="AK11" s="16"/>
      <c r="AL11" s="17"/>
      <c r="AM11" s="17"/>
      <c r="AN11" s="17"/>
      <c r="AO11" s="16"/>
      <c r="AP11" s="17"/>
      <c r="AQ11" s="17"/>
      <c r="AR11" s="17"/>
      <c r="AS11" s="17"/>
      <c r="AT11" s="16"/>
      <c r="AU11" s="17"/>
      <c r="AV11" s="17"/>
      <c r="AW11" s="17"/>
      <c r="AX11" s="17"/>
      <c r="AY11" s="17"/>
      <c r="AZ11" s="16"/>
      <c r="BA11" s="15"/>
      <c r="BB11" s="15"/>
      <c r="BC11" s="15"/>
      <c r="BD11" s="104"/>
      <c r="BE11" s="14"/>
      <c r="BF11" s="14"/>
      <c r="BG11" s="14"/>
      <c r="BH11" s="14"/>
    </row>
    <row r="12" spans="1:66" s="8" customFormat="1" x14ac:dyDescent="0.25">
      <c r="A12" s="74"/>
      <c r="B12" s="75"/>
      <c r="C12" s="76"/>
      <c r="D12" s="76"/>
      <c r="E12" s="77"/>
      <c r="F12" s="77"/>
      <c r="G12" s="78"/>
      <c r="H12" s="79"/>
      <c r="I12" s="80"/>
      <c r="J12" s="170"/>
      <c r="K12" s="77"/>
      <c r="L12" s="77"/>
      <c r="M12" s="77"/>
      <c r="N12" s="123"/>
      <c r="O12" s="81"/>
      <c r="P12" s="81"/>
      <c r="Q12" s="107"/>
      <c r="R12" s="117"/>
      <c r="S12" s="82"/>
      <c r="T12" s="82"/>
      <c r="U12" s="82"/>
      <c r="V12" s="82"/>
      <c r="W12" s="83"/>
      <c r="X12" s="82"/>
      <c r="Y12" s="82"/>
      <c r="Z12" s="82"/>
      <c r="AA12" s="82"/>
      <c r="AB12" s="82"/>
      <c r="AC12" s="84"/>
      <c r="AD12" s="119"/>
      <c r="AE12" s="119"/>
      <c r="AF12" s="119"/>
      <c r="AG12" s="119"/>
      <c r="AH12" s="86"/>
      <c r="AI12" s="85"/>
      <c r="AJ12" s="87"/>
      <c r="AK12" s="11"/>
      <c r="AL12" s="12"/>
      <c r="AM12" s="12"/>
      <c r="AN12" s="12"/>
      <c r="AO12" s="11"/>
      <c r="AP12" s="12"/>
      <c r="AQ12" s="12"/>
      <c r="AR12" s="12"/>
      <c r="AS12" s="12"/>
      <c r="AT12" s="11"/>
      <c r="AU12" s="12"/>
      <c r="AV12" s="12"/>
      <c r="AW12" s="12"/>
      <c r="AX12" s="12"/>
      <c r="AY12" s="12"/>
      <c r="AZ12" s="11"/>
      <c r="BA12" s="10"/>
      <c r="BB12" s="10"/>
      <c r="BC12" s="10"/>
      <c r="BD12" s="104"/>
      <c r="BE12" s="9"/>
      <c r="BF12" s="9"/>
      <c r="BG12" s="9"/>
      <c r="BH12" s="9"/>
    </row>
    <row r="13" spans="1:66" ht="16.5" thickBot="1" x14ac:dyDescent="0.3">
      <c r="A13" s="236" t="s">
        <v>122</v>
      </c>
      <c r="B13" s="237"/>
      <c r="C13" s="238"/>
      <c r="D13" s="238"/>
      <c r="E13" s="239">
        <f>SUBTOTAL(109,E6:E8)</f>
        <v>499500</v>
      </c>
      <c r="F13" s="239">
        <f>SUBTOTAL(109,F6:F8)</f>
        <v>363550.42016806721</v>
      </c>
      <c r="G13" s="240"/>
      <c r="H13" s="241"/>
      <c r="I13" s="239">
        <f>SUBTOTAL(109,I6:I8)</f>
        <v>355621.84873949585</v>
      </c>
      <c r="J13" s="242">
        <f>SUBTOTAL(109,J6:J8)</f>
        <v>355621.84873949585</v>
      </c>
      <c r="K13" s="243">
        <f>SUM(K6:K8)</f>
        <v>5436.5546218487398</v>
      </c>
      <c r="L13" s="243">
        <f>SUM(L6:L8)</f>
        <v>101250</v>
      </c>
      <c r="M13" s="239">
        <f>SUBTOTAL(109,M6:M8)</f>
        <v>248935.29411764705</v>
      </c>
      <c r="N13" s="243">
        <f>SUM(N6:N8)</f>
        <v>245128.15126050421</v>
      </c>
      <c r="O13" s="244"/>
      <c r="P13" s="244"/>
      <c r="Q13" s="245"/>
      <c r="R13" s="309"/>
      <c r="S13" s="246"/>
      <c r="T13" s="246"/>
      <c r="U13" s="246"/>
      <c r="V13" s="246"/>
      <c r="W13" s="247"/>
      <c r="X13" s="246"/>
      <c r="Y13" s="246"/>
      <c r="Z13" s="246"/>
      <c r="AA13" s="248"/>
      <c r="AB13" s="246"/>
      <c r="AC13" s="249"/>
      <c r="AD13" s="246"/>
      <c r="AE13" s="246"/>
      <c r="AF13" s="246"/>
      <c r="AG13" s="246"/>
      <c r="AH13" s="249"/>
      <c r="AI13" s="250"/>
      <c r="AJ13" s="251"/>
      <c r="AK13" s="252"/>
      <c r="AL13" s="253"/>
      <c r="AM13" s="253"/>
      <c r="AN13" s="253"/>
      <c r="AO13" s="252"/>
      <c r="AP13" s="253"/>
      <c r="AQ13" s="253"/>
      <c r="AR13" s="253"/>
      <c r="AS13" s="253"/>
      <c r="AT13" s="252"/>
      <c r="AU13" s="254"/>
      <c r="AV13" s="254"/>
      <c r="AW13" s="254"/>
      <c r="AX13" s="254"/>
      <c r="AY13" s="254"/>
      <c r="AZ13" s="252"/>
      <c r="BA13" s="255"/>
      <c r="BB13" s="255"/>
      <c r="BC13" s="255"/>
      <c r="BD13" s="256"/>
      <c r="BE13" s="6" t="e">
        <f>SUBTOTAL(109,PL_242[HF 1: Grund- versorgung und Lebensqualität 2])</f>
        <v>#REF!</v>
      </c>
      <c r="BF13" s="6" t="e">
        <f>SUBTOTAL(109,PL_242[HF 2: Bildung und Qualifizierung3])</f>
        <v>#REF!</v>
      </c>
      <c r="BG13" s="6" t="e">
        <f>SUBTOTAL(109,PL_242[HF 3: Nachhaltiges Wirtschaften und regionale Kreisläufe2])</f>
        <v>#REF!</v>
      </c>
      <c r="BH13" s="6" t="e">
        <f>SUBTOTAL(109,PL_242[HF 4:  Beteiligung und Identitäts-stiftung4])</f>
        <v>#REF!</v>
      </c>
      <c r="BI13" s="13"/>
      <c r="BJ13" s="13"/>
      <c r="BK13" s="13"/>
      <c r="BL13" s="13"/>
      <c r="BM13" s="13"/>
      <c r="BN13" s="13"/>
    </row>
    <row r="14" spans="1:66" s="100" customFormat="1" ht="44.25" customHeight="1" thickBot="1" x14ac:dyDescent="0.3">
      <c r="A14" s="323" t="s">
        <v>55</v>
      </c>
      <c r="B14" s="323"/>
      <c r="C14" s="323"/>
      <c r="D14" s="323"/>
      <c r="E14" s="323"/>
      <c r="F14" s="323"/>
      <c r="G14" s="323"/>
      <c r="H14" s="323"/>
      <c r="I14" s="323"/>
      <c r="J14" s="171"/>
      <c r="O14" s="101"/>
      <c r="P14" s="101"/>
      <c r="Q14" s="108"/>
      <c r="R14" s="102"/>
      <c r="S14" s="7"/>
      <c r="T14" s="7"/>
      <c r="U14" s="7"/>
      <c r="V14" s="7"/>
      <c r="W14" s="7"/>
      <c r="X14" s="7"/>
      <c r="Y14" s="7"/>
      <c r="Z14" s="7"/>
      <c r="AA14" s="7"/>
      <c r="AB14" s="7"/>
      <c r="AC14" s="7"/>
      <c r="AD14" s="7"/>
      <c r="AE14" s="7"/>
      <c r="AF14" s="7"/>
      <c r="AG14" s="7"/>
      <c r="AJ14" s="103"/>
      <c r="AK14" s="7"/>
      <c r="AT14" s="7"/>
      <c r="AZ14" s="7"/>
      <c r="BI14" s="13"/>
      <c r="BJ14" s="13"/>
      <c r="BK14" s="13"/>
      <c r="BL14" s="13"/>
      <c r="BM14" s="13"/>
      <c r="BN14" s="13"/>
    </row>
    <row r="15" spans="1:66" s="100" customFormat="1" ht="30" customHeight="1" thickTop="1" x14ac:dyDescent="0.25">
      <c r="A15" s="121"/>
      <c r="B15" s="121"/>
      <c r="C15" s="121"/>
      <c r="D15" s="121"/>
      <c r="E15" s="121"/>
      <c r="F15" s="121"/>
      <c r="G15" s="121"/>
      <c r="H15" s="121"/>
      <c r="I15" s="121"/>
      <c r="K15" s="121"/>
      <c r="L15" s="121"/>
      <c r="M15" s="121"/>
      <c r="N15" s="121"/>
      <c r="O15" s="101"/>
      <c r="P15" s="101"/>
      <c r="Q15" s="108"/>
      <c r="R15" s="102"/>
      <c r="S15" s="7"/>
      <c r="T15" s="7"/>
      <c r="U15" s="7"/>
      <c r="V15" s="7"/>
      <c r="W15" s="7"/>
      <c r="X15" s="7"/>
      <c r="Y15" s="7"/>
      <c r="Z15" s="7"/>
      <c r="AA15" s="7"/>
      <c r="AB15" s="7"/>
      <c r="AC15" s="7"/>
      <c r="AD15" s="7"/>
      <c r="AE15" s="7"/>
      <c r="AF15" s="7"/>
      <c r="AG15" s="7"/>
      <c r="AJ15" s="103"/>
      <c r="AK15" s="7"/>
      <c r="AT15" s="7"/>
      <c r="AZ15" s="7"/>
      <c r="BI15" s="13"/>
      <c r="BJ15" s="13"/>
      <c r="BK15" s="13"/>
      <c r="BL15" s="13"/>
      <c r="BM15" s="13"/>
      <c r="BN15" s="13"/>
    </row>
    <row r="16" spans="1:66" s="100" customFormat="1" ht="18.75" hidden="1" customHeight="1" x14ac:dyDescent="0.25">
      <c r="A16" s="121"/>
      <c r="B16" s="121"/>
      <c r="C16" s="126"/>
      <c r="D16" s="121"/>
      <c r="F16" s="121"/>
      <c r="G16" s="121"/>
      <c r="H16" s="121"/>
      <c r="I16" s="121"/>
      <c r="K16" s="121"/>
      <c r="L16" s="121"/>
      <c r="M16" s="121"/>
      <c r="N16" s="121"/>
      <c r="O16" s="101"/>
      <c r="P16" s="101"/>
      <c r="Q16" s="108"/>
      <c r="R16" s="102"/>
      <c r="S16" s="7"/>
      <c r="T16" s="7"/>
      <c r="U16" s="7"/>
      <c r="V16" s="7"/>
      <c r="W16" s="7"/>
      <c r="X16" s="7"/>
      <c r="Y16" s="7"/>
      <c r="Z16" s="7"/>
      <c r="AA16" s="7"/>
      <c r="AB16" s="7"/>
      <c r="AC16" s="7"/>
      <c r="AD16" s="7"/>
      <c r="AE16" s="7"/>
      <c r="AF16" s="7"/>
      <c r="AG16" s="7"/>
      <c r="AJ16" s="103"/>
      <c r="AK16" s="7"/>
      <c r="AT16" s="7"/>
      <c r="AZ16" s="7"/>
      <c r="BI16" s="13"/>
      <c r="BJ16" s="13"/>
      <c r="BK16" s="13"/>
      <c r="BL16" s="13"/>
      <c r="BM16" s="13"/>
      <c r="BN16" s="13"/>
    </row>
    <row r="17" spans="3:18" s="121" customFormat="1" ht="19.5" customHeight="1" thickBot="1" x14ac:dyDescent="0.35">
      <c r="C17" s="211" t="s">
        <v>196</v>
      </c>
      <c r="K17" s="100" t="s">
        <v>169</v>
      </c>
      <c r="L17" s="100"/>
      <c r="M17" s="100" t="s">
        <v>99</v>
      </c>
      <c r="N17" s="100"/>
    </row>
    <row r="18" spans="3:18" s="121" customFormat="1" ht="18.75" customHeight="1" x14ac:dyDescent="0.25">
      <c r="C18" s="186" t="s">
        <v>166</v>
      </c>
      <c r="K18" s="172">
        <v>96428</v>
      </c>
      <c r="L18" s="173"/>
      <c r="M18" s="173">
        <v>637815</v>
      </c>
      <c r="N18" s="174"/>
    </row>
    <row r="19" spans="3:18" s="121" customFormat="1" ht="36" customHeight="1" thickBot="1" x14ac:dyDescent="0.3">
      <c r="C19" s="210" t="s">
        <v>178</v>
      </c>
      <c r="D19" s="189"/>
      <c r="E19" s="189"/>
      <c r="F19" s="189"/>
      <c r="G19" s="189"/>
      <c r="H19" s="189"/>
      <c r="I19" s="189"/>
      <c r="J19" s="189"/>
      <c r="K19" s="200">
        <v>92080.38</v>
      </c>
      <c r="L19" s="201"/>
      <c r="M19" s="201">
        <f>R23</f>
        <v>34965.24</v>
      </c>
      <c r="N19" s="202"/>
      <c r="Q19" s="212"/>
    </row>
    <row r="20" spans="3:18" s="121" customFormat="1" ht="9" customHeight="1" thickBot="1" x14ac:dyDescent="0.3">
      <c r="C20" s="126"/>
      <c r="K20" s="187"/>
      <c r="L20" s="187"/>
      <c r="M20" s="187"/>
      <c r="N20" s="188"/>
    </row>
    <row r="21" spans="3:18" s="121" customFormat="1" ht="16.5" thickBot="1" x14ac:dyDescent="0.3">
      <c r="K21" s="191" t="s">
        <v>170</v>
      </c>
      <c r="L21" s="192"/>
      <c r="M21" s="192"/>
      <c r="N21" s="206"/>
      <c r="Q21" s="228" t="s">
        <v>183</v>
      </c>
      <c r="R21" s="227" t="s">
        <v>184</v>
      </c>
    </row>
    <row r="22" spans="3:18" s="121" customFormat="1" x14ac:dyDescent="0.25">
      <c r="K22" s="191" t="s">
        <v>171</v>
      </c>
      <c r="L22" s="192"/>
      <c r="M22" s="192"/>
      <c r="N22" s="193">
        <v>273349</v>
      </c>
      <c r="Q22" s="229">
        <v>254016.57</v>
      </c>
      <c r="R22" s="230">
        <v>19332.43</v>
      </c>
    </row>
    <row r="23" spans="3:18" x14ac:dyDescent="0.25">
      <c r="K23" s="194" t="s">
        <v>172</v>
      </c>
      <c r="L23" s="190"/>
      <c r="M23" s="190"/>
      <c r="N23" s="195">
        <f>M18</f>
        <v>637815</v>
      </c>
      <c r="O23" s="175"/>
      <c r="Q23" s="229">
        <v>602849.76</v>
      </c>
      <c r="R23" s="233">
        <v>34965.24</v>
      </c>
    </row>
    <row r="24" spans="3:18" ht="16.5" thickBot="1" x14ac:dyDescent="0.3">
      <c r="K24" s="196" t="s">
        <v>173</v>
      </c>
      <c r="L24" s="197"/>
      <c r="M24" s="198"/>
      <c r="N24" s="199">
        <f>N22+N23</f>
        <v>911164</v>
      </c>
      <c r="Q24" s="231">
        <v>856866.33</v>
      </c>
      <c r="R24" s="232">
        <v>54297.67</v>
      </c>
    </row>
    <row r="26" spans="3:18" ht="65.25" customHeight="1" x14ac:dyDescent="0.25">
      <c r="C26" s="235" t="s">
        <v>185</v>
      </c>
      <c r="D26" s="310" t="s">
        <v>186</v>
      </c>
      <c r="E26" s="310"/>
      <c r="F26" s="310"/>
      <c r="G26" s="310"/>
      <c r="H26" s="310"/>
      <c r="I26" s="310"/>
      <c r="J26" s="310"/>
      <c r="K26" s="310"/>
      <c r="L26" s="310"/>
      <c r="M26" s="310"/>
      <c r="N26" s="310"/>
      <c r="O26" s="310"/>
      <c r="P26" s="310"/>
      <c r="Q26" s="310"/>
      <c r="R26" s="311"/>
    </row>
    <row r="28" spans="3:18" x14ac:dyDescent="0.25">
      <c r="C28" s="203" t="s">
        <v>167</v>
      </c>
    </row>
    <row r="29" spans="3:18" x14ac:dyDescent="0.25">
      <c r="C29" s="205" t="s">
        <v>168</v>
      </c>
    </row>
    <row r="30" spans="3:18" x14ac:dyDescent="0.25">
      <c r="C30" s="204" t="s">
        <v>19</v>
      </c>
    </row>
  </sheetData>
  <sheetProtection pivotTables="0"/>
  <dataConsolidate/>
  <mergeCells count="10">
    <mergeCell ref="D26:R26"/>
    <mergeCell ref="AK2:BD2"/>
    <mergeCell ref="D1:Q1"/>
    <mergeCell ref="R1:AH1"/>
    <mergeCell ref="AK1:BD1"/>
    <mergeCell ref="A14:I14"/>
    <mergeCell ref="S2:W2"/>
    <mergeCell ref="X2:AA2"/>
    <mergeCell ref="AD2:AG2"/>
    <mergeCell ref="AH2:AI2"/>
  </mergeCells>
  <conditionalFormatting sqref="AJ5 AJ12">
    <cfRule type="cellIs" dxfId="140" priority="57" operator="lessThan">
      <formula>0.5</formula>
    </cfRule>
    <cfRule type="cellIs" dxfId="139" priority="58" operator="between">
      <formula>0.5</formula>
      <formula>0.79</formula>
    </cfRule>
    <cfRule type="cellIs" dxfId="138" priority="59" operator="greaterThan">
      <formula>0.8</formula>
    </cfRule>
  </conditionalFormatting>
  <conditionalFormatting sqref="AD12">
    <cfRule type="cellIs" dxfId="137" priority="56" operator="greaterThan">
      <formula>$AK$5=1</formula>
    </cfRule>
  </conditionalFormatting>
  <conditionalFormatting sqref="AT5 AT12">
    <cfRule type="cellIs" dxfId="136" priority="55" operator="greaterThan">
      <formula>$AT$5=1</formula>
    </cfRule>
  </conditionalFormatting>
  <conditionalFormatting sqref="AJ6:AJ11">
    <cfRule type="cellIs" dxfId="135" priority="22" operator="lessThan">
      <formula>0.5</formula>
    </cfRule>
    <cfRule type="cellIs" dxfId="134" priority="23" operator="between">
      <formula>0.5</formula>
      <formula>0.79</formula>
    </cfRule>
    <cfRule type="cellIs" dxfId="133" priority="24" operator="greaterThan">
      <formula>0.8</formula>
    </cfRule>
  </conditionalFormatting>
  <conditionalFormatting sqref="AD7:AD8">
    <cfRule type="cellIs" dxfId="132" priority="21" operator="greaterThan">
      <formula>$AK$4=1</formula>
    </cfRule>
  </conditionalFormatting>
  <conditionalFormatting sqref="AD9">
    <cfRule type="cellIs" dxfId="131" priority="16" operator="greaterThan">
      <formula>$AK$4=1</formula>
    </cfRule>
  </conditionalFormatting>
  <conditionalFormatting sqref="AD10">
    <cfRule type="cellIs" dxfId="130" priority="12" operator="greaterThan">
      <formula>$AK$4=1</formula>
    </cfRule>
  </conditionalFormatting>
  <conditionalFormatting sqref="AD11">
    <cfRule type="cellIs" dxfId="129" priority="8" operator="greaterThan">
      <formula>$AK$4=1</formula>
    </cfRule>
  </conditionalFormatting>
  <conditionalFormatting sqref="AD6">
    <cfRule type="cellIs" dxfId="128" priority="7" operator="greaterThan">
      <formula>$AK$4=1</formula>
    </cfRule>
  </conditionalFormatting>
  <conditionalFormatting sqref="AT6">
    <cfRule type="cellIs" dxfId="127" priority="6" operator="greaterThan">
      <formula>$AT$5=1</formula>
    </cfRule>
  </conditionalFormatting>
  <conditionalFormatting sqref="AT11">
    <cfRule type="cellIs" dxfId="126" priority="1" operator="greaterThan">
      <formula>$AT$5=1</formula>
    </cfRule>
  </conditionalFormatting>
  <conditionalFormatting sqref="AT7:AT8">
    <cfRule type="cellIs" dxfId="125" priority="4" operator="greaterThan">
      <formula>$AT$5=1</formula>
    </cfRule>
  </conditionalFormatting>
  <conditionalFormatting sqref="AT9">
    <cfRule type="cellIs" dxfId="124" priority="3" operator="greaterThan">
      <formula>$AT$5=1</formula>
    </cfRule>
  </conditionalFormatting>
  <conditionalFormatting sqref="AT10">
    <cfRule type="cellIs" dxfId="123" priority="2" operator="greaterThan">
      <formula>$AT$5=1</formula>
    </cfRule>
  </conditionalFormatting>
  <dataValidations xWindow="1133" yWindow="439" count="17">
    <dataValidation allowBlank="1" showInputMessage="1" showErrorMessage="1" promptTitle="Förderhöhen" prompt="Private: max. 200.000_x000a_öffentl: max. 300.000 - Leitprojekte max. 500.000_x000a_" sqref="J4" xr:uid="{00000000-0002-0000-0000-000000000000}"/>
    <dataValidation allowBlank="1" showInputMessage="1" showErrorMessage="1" promptTitle="Förderhöhen" prompt="Private: max. 200.000_x000a_öffentl: max. 300.000 - Leitprojekte max. 500.000" sqref="I4" xr:uid="{00000000-0002-0000-0000-000001000000}"/>
    <dataValidation allowBlank="1" showInputMessage="1" showErrorMessage="1" promptTitle="Förderquote" prompt="privat: max. 49 %_x000a_öffentl. max. 100 %_x000a_" sqref="H4" xr:uid="{00000000-0002-0000-0000-000002000000}"/>
    <dataValidation allowBlank="1" showInputMessage="1" showErrorMessage="1" promptTitle="förderfähige Kosten" prompt="privat = Nettokosten_x000a_öffentl. = Bruttokosten_x000a_" sqref="F4" xr:uid="{00000000-0002-0000-0000-000003000000}"/>
    <dataValidation allowBlank="1" showInputMessage="1" showErrorMessage="1" promptTitle="Kofi " prompt="20% der Fördersumme" sqref="Q4" xr:uid="{00000000-0002-0000-0000-000004000000}"/>
    <dataValidation allowBlank="1" showInputMessage="1" showErrorMessage="1" promptTitle="Kofi " prompt="30% der Fördersumme" sqref="K4:L4" xr:uid="{00000000-0002-0000-0000-000005000000}"/>
    <dataValidation allowBlank="1" showInputMessage="1" showErrorMessage="1" promptTitle="EU-Mittel" prompt="70% der Fördersumme" sqref="M4" xr:uid="{00000000-0002-0000-0000-000006000000}"/>
    <dataValidation allowBlank="1" showInputMessage="1" showErrorMessage="1" promptTitle="Besteht ein Interessenkonflikt" prompt="ja = es besteht ein Interessenkonflikt_x000a_nein - es besteht kein Interssenkonflikt" sqref="R4" xr:uid="{00000000-0002-0000-0000-000007000000}"/>
    <dataValidation type="whole" allowBlank="1" showInputMessage="1" showErrorMessage="1" promptTitle="EZ 1:" prompt="0 bis 10" sqref="S6:S12" xr:uid="{00000000-0002-0000-0000-000008000000}">
      <formula1>0</formula1>
      <formula2>10</formula2>
    </dataValidation>
    <dataValidation type="whole" allowBlank="1" showInputMessage="1" showErrorMessage="1" promptTitle="EZ 2:" prompt="0 bis 5" sqref="T6:T12" xr:uid="{00000000-0002-0000-0000-000009000000}">
      <formula1>0</formula1>
      <formula2>5</formula2>
    </dataValidation>
    <dataValidation type="whole" allowBlank="1" showInputMessage="1" showErrorMessage="1" promptTitle="EZ 3:" prompt="0 bis 5" sqref="U6:U12" xr:uid="{00000000-0002-0000-0000-00000A000000}">
      <formula1>0</formula1>
      <formula2>5</formula2>
    </dataValidation>
    <dataValidation type="whole" allowBlank="1" showInputMessage="1" showErrorMessage="1" promptTitle="EZ 4:" prompt="0 bis 5" sqref="V6:V12" xr:uid="{00000000-0002-0000-0000-00000B000000}">
      <formula1>0</formula1>
      <formula2>5</formula2>
    </dataValidation>
    <dataValidation type="whole" allowBlank="1" showInputMessage="1" showErrorMessage="1" promptTitle="Beteiligung" prompt="0 bis 5" sqref="Y6:Y12" xr:uid="{00000000-0002-0000-0000-00000C000000}">
      <formula1>0</formula1>
      <formula2>5</formula2>
    </dataValidation>
    <dataValidation type="whole" allowBlank="1" showInputMessage="1" showErrorMessage="1" promptTitle="Netzwerk" prompt="0 bis 3" sqref="Z6:Z12" xr:uid="{00000000-0002-0000-0000-00000D000000}">
      <formula1>0</formula1>
      <formula2>3</formula2>
    </dataValidation>
    <dataValidation type="whole" allowBlank="1" showInputMessage="1" showErrorMessage="1" promptTitle="Kooperation" prompt="0 bis 5_x000a_" sqref="AB6:AB12" xr:uid="{00000000-0002-0000-0000-00000E000000}">
      <formula1>0</formula1>
      <formula2>5</formula2>
    </dataValidation>
    <dataValidation type="whole" allowBlank="1" showInputMessage="1" showErrorMessage="1" prompt="0 bis 25_x000a_" sqref="AD6:AG12" xr:uid="{00000000-0002-0000-0000-00000F000000}">
      <formula1>0</formula1>
      <formula2>25</formula2>
    </dataValidation>
    <dataValidation type="whole" allowBlank="1" showInputMessage="1" showErrorMessage="1" promptTitle="Öffentlichkeit" prompt="0 bis 2" sqref="X6:X12" xr:uid="{00000000-0002-0000-0000-000010000000}">
      <formula1>0</formula1>
      <formula2>2</formula2>
    </dataValidation>
  </dataValidations>
  <pageMargins left="0.70866141732283472" right="0.70866141732283472" top="0.78740157480314965" bottom="0.78740157480314965" header="0.31496062992125984" footer="0.31496062992125984"/>
  <pageSetup paperSize="9" scale="70" fitToWidth="5" fitToHeight="2" orientation="landscape" r:id="rId1"/>
  <headerFooter>
    <oddHeader>&amp;C&amp;"-,Fett"Bewertungstabelle für EMFAF-Vorhaben der 
Lokalen Aktionsgruppe Binnenfischerei Mecklenburgische Seenplatte</oddHeader>
    <oddFooter>&amp;LStand: &amp;D</oddFooter>
  </headerFooter>
  <colBreaks count="2" manualBreakCount="2">
    <brk id="18" min="1" max="44" man="1"/>
    <brk id="29" min="1" max="44" man="1"/>
  </colBreaks>
  <customProperties>
    <customPr name="pages" r:id="rId2"/>
    <customPr name="screen" r:id="rId3"/>
  </customProperties>
  <tableParts count="1">
    <tablePart r:id="rId4"/>
  </tableParts>
  <extLst>
    <ext xmlns:x14="http://schemas.microsoft.com/office/spreadsheetml/2009/9/main" uri="{CCE6A557-97BC-4b89-ADB6-D9C93CAAB3DF}">
      <x14:dataValidations xmlns:xm="http://schemas.microsoft.com/office/excel/2006/main" xWindow="1133" yWindow="439" count="1">
        <x14:dataValidation type="list" allowBlank="1" showInputMessage="1" showErrorMessage="1" promptTitle="Besteht ein Interessenkonflikt" prompt="ja = es besteht ein Interessenkonflikt_x000a_nein - es besteht kein Interssenkonflikt" xr:uid="{00000000-0002-0000-0000-000011000000}">
          <x14:formula1>
            <xm:f>Kriterien!$A$3:$A$4</xm:f>
          </x14:formula1>
          <xm:sqref>R12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I37"/>
  <sheetViews>
    <sheetView topLeftCell="A13" workbookViewId="0">
      <selection activeCell="F41" sqref="F41"/>
    </sheetView>
  </sheetViews>
  <sheetFormatPr baseColWidth="10" defaultRowHeight="15.75" x14ac:dyDescent="0.25"/>
  <cols>
    <col min="1" max="1" width="6" customWidth="1"/>
  </cols>
  <sheetData>
    <row r="3" spans="2:2" x14ac:dyDescent="0.25">
      <c r="B3" s="176" t="s">
        <v>129</v>
      </c>
    </row>
    <row r="4" spans="2:2" x14ac:dyDescent="0.25">
      <c r="B4" s="179" t="s">
        <v>130</v>
      </c>
    </row>
    <row r="5" spans="2:2" x14ac:dyDescent="0.25">
      <c r="B5" s="179" t="s">
        <v>131</v>
      </c>
    </row>
    <row r="6" spans="2:2" x14ac:dyDescent="0.25">
      <c r="B6" s="179" t="s">
        <v>132</v>
      </c>
    </row>
    <row r="7" spans="2:2" x14ac:dyDescent="0.25">
      <c r="B7" s="180" t="s">
        <v>133</v>
      </c>
    </row>
    <row r="8" spans="2:2" x14ac:dyDescent="0.25">
      <c r="B8" s="181"/>
    </row>
    <row r="9" spans="2:2" x14ac:dyDescent="0.25">
      <c r="B9" s="181"/>
    </row>
    <row r="10" spans="2:2" x14ac:dyDescent="0.25">
      <c r="B10" s="176" t="s">
        <v>134</v>
      </c>
    </row>
    <row r="11" spans="2:2" x14ac:dyDescent="0.25">
      <c r="B11" s="179" t="s">
        <v>135</v>
      </c>
    </row>
    <row r="12" spans="2:2" x14ac:dyDescent="0.25">
      <c r="B12" s="179" t="s">
        <v>136</v>
      </c>
    </row>
    <row r="13" spans="2:2" x14ac:dyDescent="0.25">
      <c r="B13" s="176"/>
    </row>
    <row r="14" spans="2:2" ht="18" customHeight="1" x14ac:dyDescent="0.25">
      <c r="B14" s="176" t="s">
        <v>124</v>
      </c>
    </row>
    <row r="15" spans="2:2" ht="18" customHeight="1" x14ac:dyDescent="0.25"/>
    <row r="16" spans="2:2" ht="18" customHeight="1" x14ac:dyDescent="0.25">
      <c r="B16" s="177" t="s">
        <v>125</v>
      </c>
    </row>
    <row r="17" spans="1:9" ht="18" customHeight="1" x14ac:dyDescent="0.25">
      <c r="B17" s="178" t="s">
        <v>143</v>
      </c>
    </row>
    <row r="18" spans="1:9" ht="18" customHeight="1" x14ac:dyDescent="0.25">
      <c r="B18" s="178" t="s">
        <v>142</v>
      </c>
    </row>
    <row r="19" spans="1:9" ht="18" customHeight="1" x14ac:dyDescent="0.25">
      <c r="B19" s="178" t="s">
        <v>141</v>
      </c>
    </row>
    <row r="20" spans="1:9" ht="18" customHeight="1" x14ac:dyDescent="0.25">
      <c r="B20" s="178"/>
    </row>
    <row r="21" spans="1:9" ht="18" customHeight="1" x14ac:dyDescent="0.25">
      <c r="B21" s="177" t="s">
        <v>126</v>
      </c>
    </row>
    <row r="22" spans="1:9" ht="18" customHeight="1" x14ac:dyDescent="0.25">
      <c r="B22" s="178" t="s">
        <v>146</v>
      </c>
    </row>
    <row r="23" spans="1:9" ht="18" customHeight="1" x14ac:dyDescent="0.25">
      <c r="B23" s="178" t="s">
        <v>149</v>
      </c>
    </row>
    <row r="24" spans="1:9" ht="18" customHeight="1" x14ac:dyDescent="0.25">
      <c r="B24" s="178" t="s">
        <v>147</v>
      </c>
    </row>
    <row r="25" spans="1:9" ht="18" customHeight="1" x14ac:dyDescent="0.25">
      <c r="B25" s="178" t="s">
        <v>148</v>
      </c>
    </row>
    <row r="26" spans="1:9" ht="18" customHeight="1" x14ac:dyDescent="0.25">
      <c r="B26" s="178"/>
    </row>
    <row r="27" spans="1:9" ht="18" customHeight="1" x14ac:dyDescent="0.25">
      <c r="B27" s="177" t="s">
        <v>127</v>
      </c>
    </row>
    <row r="28" spans="1:9" ht="18" customHeight="1" x14ac:dyDescent="0.25">
      <c r="B28" s="178" t="s">
        <v>152</v>
      </c>
    </row>
    <row r="29" spans="1:9" ht="18" customHeight="1" x14ac:dyDescent="0.25">
      <c r="B29" s="178" t="s">
        <v>156</v>
      </c>
      <c r="I29" s="182"/>
    </row>
    <row r="30" spans="1:9" ht="18" customHeight="1" x14ac:dyDescent="0.25">
      <c r="B30" s="178" t="s">
        <v>154</v>
      </c>
      <c r="I30" s="182"/>
    </row>
    <row r="31" spans="1:9" ht="18" customHeight="1" x14ac:dyDescent="0.25">
      <c r="A31" s="178"/>
      <c r="B31" s="178" t="s">
        <v>155</v>
      </c>
    </row>
    <row r="32" spans="1:9" ht="18" customHeight="1" x14ac:dyDescent="0.25">
      <c r="B32" s="178" t="s">
        <v>157</v>
      </c>
    </row>
    <row r="33" spans="1:2" ht="18" customHeight="1" x14ac:dyDescent="0.25">
      <c r="B33" s="178"/>
    </row>
    <row r="34" spans="1:2" ht="18" customHeight="1" x14ac:dyDescent="0.25">
      <c r="A34" s="177"/>
      <c r="B34" s="177" t="s">
        <v>128</v>
      </c>
    </row>
    <row r="35" spans="1:2" ht="18" customHeight="1" x14ac:dyDescent="0.25">
      <c r="B35" s="178" t="s">
        <v>159</v>
      </c>
    </row>
    <row r="36" spans="1:2" ht="18" customHeight="1" x14ac:dyDescent="0.25">
      <c r="B36" s="178" t="s">
        <v>160</v>
      </c>
    </row>
    <row r="37" spans="1:2" ht="18" customHeight="1" x14ac:dyDescent="0.25">
      <c r="B37" s="178" t="s">
        <v>161</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9"/>
  <sheetViews>
    <sheetView topLeftCell="A25" workbookViewId="0">
      <selection activeCell="C11" sqref="C11"/>
    </sheetView>
  </sheetViews>
  <sheetFormatPr baseColWidth="10" defaultColWidth="11" defaultRowHeight="15.75" x14ac:dyDescent="0.25"/>
  <cols>
    <col min="1" max="1" width="4.625" style="128" customWidth="1"/>
    <col min="2" max="2" width="41.875" style="128" customWidth="1"/>
    <col min="3" max="3" width="69.75" style="128" customWidth="1"/>
    <col min="4" max="4" width="19.625" style="128" customWidth="1"/>
    <col min="5" max="5" width="46" style="128" customWidth="1"/>
    <col min="6" max="16384" width="11" style="128"/>
  </cols>
  <sheetData>
    <row r="1" spans="1:5" ht="19.5" customHeight="1" x14ac:dyDescent="0.25">
      <c r="A1" s="129" t="s">
        <v>71</v>
      </c>
    </row>
    <row r="2" spans="1:5" ht="42" customHeight="1" x14ac:dyDescent="0.25">
      <c r="A2" s="327" t="s">
        <v>102</v>
      </c>
      <c r="B2" s="328"/>
      <c r="C2" s="328"/>
      <c r="D2" s="328"/>
      <c r="E2" s="311"/>
    </row>
    <row r="3" spans="1:5" ht="18.75" customHeight="1" x14ac:dyDescent="0.25">
      <c r="A3" s="127" t="s">
        <v>103</v>
      </c>
    </row>
    <row r="4" spans="1:5" ht="18.75" customHeight="1" x14ac:dyDescent="0.25">
      <c r="A4" s="127" t="s">
        <v>104</v>
      </c>
    </row>
    <row r="5" spans="1:5" ht="18.75" customHeight="1" x14ac:dyDescent="0.25">
      <c r="A5" s="127" t="s">
        <v>105</v>
      </c>
    </row>
    <row r="6" spans="1:5" ht="53.45" customHeight="1" x14ac:dyDescent="0.25">
      <c r="A6" s="327" t="s">
        <v>70</v>
      </c>
      <c r="B6" s="328"/>
      <c r="C6" s="328"/>
      <c r="D6" s="328"/>
      <c r="E6" s="311"/>
    </row>
    <row r="8" spans="1:5" ht="23.25" x14ac:dyDescent="0.35">
      <c r="A8" s="133" t="s">
        <v>137</v>
      </c>
      <c r="B8" s="184"/>
    </row>
    <row r="9" spans="1:5" x14ac:dyDescent="0.25">
      <c r="A9" s="133"/>
    </row>
    <row r="10" spans="1:5" ht="16.5" thickBot="1" x14ac:dyDescent="0.3">
      <c r="A10" s="133"/>
      <c r="B10" s="125" t="s">
        <v>81</v>
      </c>
      <c r="C10" s="132" t="s">
        <v>82</v>
      </c>
      <c r="D10" s="146"/>
      <c r="E10" s="128" t="s">
        <v>118</v>
      </c>
    </row>
    <row r="11" spans="1:5" ht="30" customHeight="1" thickBot="1" x14ac:dyDescent="0.3">
      <c r="A11" s="134" t="s">
        <v>80</v>
      </c>
      <c r="C11" s="156" t="s">
        <v>72</v>
      </c>
      <c r="D11" s="137" t="s">
        <v>73</v>
      </c>
    </row>
    <row r="12" spans="1:5" s="125" customFormat="1" ht="50.1" customHeight="1" thickBot="1" x14ac:dyDescent="0.3">
      <c r="B12" s="142"/>
      <c r="C12" s="157" t="s">
        <v>112</v>
      </c>
      <c r="D12" s="147" t="s">
        <v>74</v>
      </c>
    </row>
    <row r="13" spans="1:5" s="131" customFormat="1" ht="78.599999999999994" customHeight="1" x14ac:dyDescent="0.25">
      <c r="B13" s="143" t="s">
        <v>66</v>
      </c>
      <c r="C13" s="158" t="s">
        <v>113</v>
      </c>
      <c r="D13" s="148" t="s">
        <v>75</v>
      </c>
      <c r="E13" s="166" t="s">
        <v>119</v>
      </c>
    </row>
    <row r="14" spans="1:5" s="130" customFormat="1" ht="46.15" customHeight="1" x14ac:dyDescent="0.25">
      <c r="B14" s="143" t="s">
        <v>69</v>
      </c>
      <c r="C14" s="159" t="s">
        <v>114</v>
      </c>
      <c r="D14" s="149" t="s">
        <v>76</v>
      </c>
    </row>
    <row r="15" spans="1:5" s="130" customFormat="1" ht="46.15" customHeight="1" x14ac:dyDescent="0.25">
      <c r="B15" s="143" t="s">
        <v>67</v>
      </c>
      <c r="C15" s="160" t="s">
        <v>115</v>
      </c>
      <c r="D15" s="150" t="s">
        <v>76</v>
      </c>
    </row>
    <row r="16" spans="1:5" s="130" customFormat="1" ht="51.6" customHeight="1" thickBot="1" x14ac:dyDescent="0.3">
      <c r="B16" s="143" t="s">
        <v>68</v>
      </c>
      <c r="C16" s="161" t="s">
        <v>116</v>
      </c>
      <c r="D16" s="151" t="s">
        <v>76</v>
      </c>
    </row>
    <row r="17" spans="1:5" s="130" customFormat="1" ht="50.1" customHeight="1" thickBot="1" x14ac:dyDescent="0.3">
      <c r="A17" s="136" t="s">
        <v>48</v>
      </c>
      <c r="B17" s="144"/>
      <c r="C17" s="168" t="s">
        <v>123</v>
      </c>
      <c r="D17" s="141" t="s">
        <v>77</v>
      </c>
      <c r="E17" s="166" t="s">
        <v>120</v>
      </c>
    </row>
    <row r="18" spans="1:5" s="130" customFormat="1" ht="36.950000000000003" customHeight="1" x14ac:dyDescent="0.25">
      <c r="B18" s="145" t="s">
        <v>23</v>
      </c>
      <c r="C18" s="162" t="s">
        <v>107</v>
      </c>
      <c r="D18" s="152" t="s">
        <v>44</v>
      </c>
    </row>
    <row r="19" spans="1:5" s="130" customFormat="1" ht="36.950000000000003" customHeight="1" x14ac:dyDescent="0.25">
      <c r="B19" s="145" t="s">
        <v>22</v>
      </c>
      <c r="C19" s="160" t="s">
        <v>108</v>
      </c>
      <c r="D19" s="150" t="s">
        <v>43</v>
      </c>
    </row>
    <row r="20" spans="1:5" s="130" customFormat="1" ht="36.950000000000003" customHeight="1" thickBot="1" x14ac:dyDescent="0.3">
      <c r="B20" s="145" t="s">
        <v>21</v>
      </c>
      <c r="C20" s="161" t="s">
        <v>109</v>
      </c>
      <c r="D20" s="153" t="s">
        <v>78</v>
      </c>
    </row>
    <row r="21" spans="1:5" s="130" customFormat="1" ht="79.150000000000006" customHeight="1" thickBot="1" x14ac:dyDescent="0.3">
      <c r="B21" s="144" t="s">
        <v>19</v>
      </c>
      <c r="C21" s="163" t="s">
        <v>110</v>
      </c>
      <c r="D21" s="154" t="s">
        <v>76</v>
      </c>
      <c r="E21" s="166" t="s">
        <v>121</v>
      </c>
    </row>
    <row r="22" spans="1:5" s="130" customFormat="1" ht="38.25" customHeight="1" thickBot="1" x14ac:dyDescent="0.3">
      <c r="B22" s="144"/>
      <c r="C22" s="164" t="s">
        <v>79</v>
      </c>
      <c r="D22" s="155">
        <v>40</v>
      </c>
    </row>
    <row r="23" spans="1:5" s="130" customFormat="1" ht="24.75" customHeight="1" x14ac:dyDescent="0.25">
      <c r="C23" s="130" t="s">
        <v>111</v>
      </c>
    </row>
    <row r="24" spans="1:5" s="130" customFormat="1" x14ac:dyDescent="0.25"/>
    <row r="25" spans="1:5" s="130" customFormat="1" ht="33.6" customHeight="1" x14ac:dyDescent="0.35">
      <c r="A25" s="133" t="s">
        <v>138</v>
      </c>
      <c r="B25" s="184"/>
    </row>
    <row r="26" spans="1:5" s="130" customFormat="1" ht="36.6" customHeight="1" thickBot="1" x14ac:dyDescent="0.3">
      <c r="A26" s="330" t="s">
        <v>83</v>
      </c>
      <c r="B26" s="328"/>
      <c r="C26" s="328"/>
      <c r="D26" s="328"/>
    </row>
    <row r="27" spans="1:5" s="130" customFormat="1" ht="16.5" thickBot="1" x14ac:dyDescent="0.3">
      <c r="B27" s="138" t="s">
        <v>84</v>
      </c>
      <c r="C27" s="139" t="s">
        <v>85</v>
      </c>
    </row>
    <row r="28" spans="1:5" s="130" customFormat="1" ht="16.5" thickBot="1" x14ac:dyDescent="0.3">
      <c r="B28" s="140" t="s">
        <v>86</v>
      </c>
      <c r="C28" s="135" t="s">
        <v>87</v>
      </c>
    </row>
    <row r="29" spans="1:5" s="130" customFormat="1" ht="16.5" thickBot="1" x14ac:dyDescent="0.3">
      <c r="B29" s="140" t="s">
        <v>88</v>
      </c>
      <c r="C29" s="135" t="s">
        <v>89</v>
      </c>
    </row>
    <row r="30" spans="1:5" s="130" customFormat="1" ht="16.5" thickBot="1" x14ac:dyDescent="0.3">
      <c r="B30" s="140" t="s">
        <v>90</v>
      </c>
      <c r="C30" s="135" t="s">
        <v>91</v>
      </c>
    </row>
    <row r="31" spans="1:5" s="130" customFormat="1" ht="16.5" thickBot="1" x14ac:dyDescent="0.3">
      <c r="B31" s="140" t="s">
        <v>92</v>
      </c>
      <c r="C31" s="135" t="s">
        <v>93</v>
      </c>
    </row>
    <row r="32" spans="1:5" s="130" customFormat="1" ht="16.5" thickBot="1" x14ac:dyDescent="0.3">
      <c r="B32" s="140" t="s">
        <v>94</v>
      </c>
      <c r="C32" s="135" t="s">
        <v>95</v>
      </c>
    </row>
    <row r="33" spans="1:4" s="130" customFormat="1" x14ac:dyDescent="0.25">
      <c r="B33" s="167"/>
      <c r="C33" s="167"/>
    </row>
    <row r="34" spans="1:4" s="130" customFormat="1" ht="35.25" customHeight="1" x14ac:dyDescent="0.25">
      <c r="B34" s="130" t="s">
        <v>106</v>
      </c>
    </row>
    <row r="35" spans="1:4" s="130" customFormat="1" ht="35.25" customHeight="1" x14ac:dyDescent="0.25">
      <c r="A35" s="330" t="s">
        <v>96</v>
      </c>
      <c r="B35" s="328"/>
      <c r="C35" s="328"/>
      <c r="D35" s="328"/>
    </row>
    <row r="36" spans="1:4" ht="35.25" customHeight="1" x14ac:dyDescent="0.25">
      <c r="A36" s="330" t="s">
        <v>97</v>
      </c>
      <c r="B36" s="328"/>
      <c r="C36" s="328"/>
      <c r="D36" s="328"/>
    </row>
    <row r="37" spans="1:4" ht="35.25" customHeight="1" x14ac:dyDescent="0.25">
      <c r="A37" s="330"/>
      <c r="B37" s="328"/>
      <c r="C37" s="328"/>
      <c r="D37" s="328"/>
    </row>
    <row r="38" spans="1:4" ht="51.75" customHeight="1" x14ac:dyDescent="0.25">
      <c r="A38" s="330"/>
      <c r="B38" s="328"/>
      <c r="C38" s="328"/>
      <c r="D38" s="328"/>
    </row>
    <row r="39" spans="1:4" x14ac:dyDescent="0.25">
      <c r="A39" s="329"/>
      <c r="B39" s="328"/>
      <c r="C39" s="328"/>
      <c r="D39" s="328"/>
    </row>
  </sheetData>
  <mergeCells count="8">
    <mergeCell ref="A2:E2"/>
    <mergeCell ref="A6:E6"/>
    <mergeCell ref="A39:D39"/>
    <mergeCell ref="A38:D38"/>
    <mergeCell ref="A26:D26"/>
    <mergeCell ref="A35:D35"/>
    <mergeCell ref="A36:D36"/>
    <mergeCell ref="A37:D37"/>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37DB0-4FF3-46AB-A4C3-87E0CF872E83}">
  <dimension ref="A1:L14"/>
  <sheetViews>
    <sheetView workbookViewId="0">
      <selection activeCell="I21" sqref="I21:I22"/>
    </sheetView>
  </sheetViews>
  <sheetFormatPr baseColWidth="10" defaultRowHeight="15.75" x14ac:dyDescent="0.25"/>
  <sheetData>
    <row r="1" spans="1:12" x14ac:dyDescent="0.25">
      <c r="A1" t="s">
        <v>56</v>
      </c>
      <c r="B1" s="113" t="s">
        <v>187</v>
      </c>
      <c r="C1" s="113" t="s">
        <v>57</v>
      </c>
      <c r="D1" s="113" t="s">
        <v>58</v>
      </c>
      <c r="E1" s="113"/>
      <c r="F1" s="113"/>
      <c r="G1" s="113" t="s">
        <v>23</v>
      </c>
      <c r="H1" s="113" t="s">
        <v>59</v>
      </c>
      <c r="I1" s="113" t="s">
        <v>60</v>
      </c>
      <c r="J1" s="113"/>
      <c r="K1" s="113" t="s">
        <v>61</v>
      </c>
      <c r="L1" s="113" t="s">
        <v>62</v>
      </c>
    </row>
    <row r="2" spans="1:12" x14ac:dyDescent="0.25">
      <c r="A2">
        <f>'Projekte 26.1'!AD6</f>
        <v>0</v>
      </c>
      <c r="B2">
        <f>IF(A2&gt;'Projekte 26.1'!AE6,A2,'Projekte 26.1'!AE6)</f>
        <v>0</v>
      </c>
      <c r="C2">
        <f>IF(B2&gt;'Projekte 26.1'!AF6,B2,'Projekte 26.1'!AF6)</f>
        <v>0</v>
      </c>
      <c r="D2">
        <f>IF(C2&gt;'Projekte 26.1'!AG6,C2,'Projekte 26.1'!AG6)</f>
        <v>0</v>
      </c>
      <c r="F2">
        <v>0</v>
      </c>
      <c r="G2">
        <v>0</v>
      </c>
      <c r="H2">
        <v>0</v>
      </c>
      <c r="I2" s="257">
        <v>1</v>
      </c>
      <c r="K2">
        <f>65*80%</f>
        <v>52</v>
      </c>
      <c r="L2">
        <f>65*50%</f>
        <v>32.5</v>
      </c>
    </row>
    <row r="3" spans="1:12" x14ac:dyDescent="0.25">
      <c r="A3">
        <f>'Projekte 26.1'!AD7</f>
        <v>0</v>
      </c>
      <c r="B3">
        <f>IF(A3&gt;'Projekte 26.1'!AE7,A3,'Projekte 26.1'!AE7)</f>
        <v>0</v>
      </c>
      <c r="C3">
        <f>IF(B3&gt;'Projekte 26.1'!AF7,B3,'Projekte 26.1'!AF7)</f>
        <v>0</v>
      </c>
      <c r="D3">
        <f>IF(C3&gt;'Projekte 26.1'!AG7,C3,'Projekte 26.1'!AG7)</f>
        <v>0</v>
      </c>
      <c r="F3">
        <v>5</v>
      </c>
      <c r="G3">
        <v>10</v>
      </c>
      <c r="H3">
        <v>3</v>
      </c>
      <c r="I3" s="257">
        <v>0.49</v>
      </c>
    </row>
    <row r="4" spans="1:12" x14ac:dyDescent="0.25">
      <c r="A4">
        <f>'Projekte 26.1'!AD8</f>
        <v>0</v>
      </c>
      <c r="B4">
        <f>IF(A4&gt;'Projekte 26.1'!AE8,A4,'Projekte 26.1'!AE8)</f>
        <v>0</v>
      </c>
      <c r="C4">
        <f>IF(B4&gt;'Projekte 26.1'!AF8,B4,'Projekte 26.1'!AF8)</f>
        <v>0</v>
      </c>
      <c r="D4">
        <f>IF(C4&gt;'Projekte 26.1'!AG8,C4,'Projekte 26.1'!AG8)</f>
        <v>0</v>
      </c>
      <c r="I4" s="257"/>
    </row>
    <row r="5" spans="1:12" x14ac:dyDescent="0.25">
      <c r="A5">
        <f>'Projekte 26.1'!AD9</f>
        <v>0</v>
      </c>
      <c r="B5">
        <f>IF(A5&gt;'Projekte 26.1'!AE9,A5,'Projekte 26.1'!AE9)</f>
        <v>0</v>
      </c>
      <c r="C5">
        <f>IF(B5&gt;'Projekte 26.1'!AF9,B5,'Projekte 26.1'!AF9)</f>
        <v>0</v>
      </c>
      <c r="D5">
        <f>IF(C5&gt;'Projekte 26.1'!AG9,C5,'Projekte 26.1'!AG9)</f>
        <v>0</v>
      </c>
    </row>
    <row r="6" spans="1:12" x14ac:dyDescent="0.25">
      <c r="A6">
        <f>'Projekte 26.1'!AD10</f>
        <v>0</v>
      </c>
      <c r="B6">
        <f>IF(A6&gt;'Projekte 26.1'!AE10,A6,'Projekte 26.1'!AE10)</f>
        <v>0</v>
      </c>
      <c r="C6">
        <f>IF(B6&gt;'Projekte 26.1'!AF10,B6,'Projekte 26.1'!AF10)</f>
        <v>0</v>
      </c>
      <c r="D6">
        <f>IF(C6&gt;'Projekte 26.1'!AG10,C6,'Projekte 26.1'!AG10)</f>
        <v>0</v>
      </c>
    </row>
    <row r="7" spans="1:12" x14ac:dyDescent="0.25">
      <c r="A7">
        <f>'Projekte 26.1'!AD11</f>
        <v>0</v>
      </c>
      <c r="B7">
        <f>IF(A7&gt;'Projekte 26.1'!AE11,A7,'Projekte 26.1'!AE11)</f>
        <v>0</v>
      </c>
      <c r="C7">
        <f>IF(B7&gt;'Projekte 26.1'!AF11,B7,'Projekte 26.1'!AF11)</f>
        <v>0</v>
      </c>
      <c r="D7">
        <f>IF(C7&gt;'Projekte 26.1'!AG11,C7,'Projekte 26.1'!AG11)</f>
        <v>0</v>
      </c>
    </row>
    <row r="8" spans="1:12" x14ac:dyDescent="0.25">
      <c r="A8">
        <f>'Projekte 26.1'!AD12</f>
        <v>0</v>
      </c>
      <c r="B8">
        <f>IF(A8&gt;'Projekte 26.1'!AE12,A8,'Projekte 26.1'!AE12)</f>
        <v>0</v>
      </c>
      <c r="C8">
        <f>IF(B8&gt;'Projekte 26.1'!AF12,B8,'Projekte 26.1'!AF12)</f>
        <v>0</v>
      </c>
      <c r="D8">
        <f>IF(C8&gt;'Projekte 26.1'!AG12,C8,'Projekte 26.1'!AG12)</f>
        <v>0</v>
      </c>
    </row>
    <row r="9" spans="1:12" x14ac:dyDescent="0.25">
      <c r="A9">
        <f>'Projekte 26.1'!AD13</f>
        <v>0</v>
      </c>
      <c r="B9">
        <f>IF(A9&gt;'Projekte 26.1'!AE13,A9,'Projekte 26.1'!AE13)</f>
        <v>0</v>
      </c>
      <c r="C9">
        <f>IF(B9&gt;'Projekte 26.1'!AF13,B9,'Projekte 26.1'!AF13)</f>
        <v>0</v>
      </c>
      <c r="D9">
        <f>IF(C9&gt;'Projekte 26.1'!AG13,C9,'Projekte 26.1'!AG13)</f>
        <v>0</v>
      </c>
    </row>
    <row r="10" spans="1:12" x14ac:dyDescent="0.25">
      <c r="A10">
        <f>'Projekte 26.1'!AD14</f>
        <v>0</v>
      </c>
      <c r="B10">
        <f>IF(A10&gt;'Projekte 26.1'!AE14,A10,'Projekte 26.1'!AE14)</f>
        <v>0</v>
      </c>
      <c r="C10">
        <f>IF(B10&gt;'Projekte 26.1'!AF14,B10,'Projekte 26.1'!AF14)</f>
        <v>0</v>
      </c>
      <c r="D10">
        <f>IF(C10&gt;'Projekte 26.1'!AG14,C10,'Projekte 26.1'!AG14)</f>
        <v>0</v>
      </c>
    </row>
    <row r="11" spans="1:12" x14ac:dyDescent="0.25">
      <c r="A11">
        <f>'Projekte 26.1'!AD15</f>
        <v>0</v>
      </c>
      <c r="B11">
        <f>IF(A11&gt;'Projekte 26.1'!AE15,A11,'Projekte 26.1'!AE15)</f>
        <v>0</v>
      </c>
      <c r="C11">
        <f>IF(B11&gt;'Projekte 26.1'!AF15,B11,'Projekte 26.1'!AF15)</f>
        <v>0</v>
      </c>
      <c r="D11">
        <f>IF(C11&gt;'Projekte 26.1'!AG15,C11,'Projekte 26.1'!AG15)</f>
        <v>0</v>
      </c>
    </row>
    <row r="12" spans="1:12" x14ac:dyDescent="0.25">
      <c r="A12">
        <f>'Projekte 26.1'!AD16</f>
        <v>0</v>
      </c>
      <c r="B12">
        <f>IF(A12&gt;'Projekte 26.1'!AE16,A12,'Projekte 26.1'!AE16)</f>
        <v>0</v>
      </c>
      <c r="C12">
        <f>IF(B12&gt;'Projekte 26.1'!AF16,B12,'Projekte 26.1'!AF16)</f>
        <v>0</v>
      </c>
      <c r="D12">
        <f>IF(C12&gt;'Projekte 26.1'!AG16,C12,'Projekte 26.1'!AG16)</f>
        <v>0</v>
      </c>
    </row>
    <row r="13" spans="1:12" x14ac:dyDescent="0.25">
      <c r="A13">
        <f>'Projekte 26.1'!AD17</f>
        <v>0</v>
      </c>
      <c r="B13">
        <f>IF(A13&gt;'Projekte 26.1'!AE17,A13,'Projekte 26.1'!AE17)</f>
        <v>0</v>
      </c>
      <c r="C13">
        <f>IF(B13&gt;'Projekte 26.1'!AF17,B13,'Projekte 26.1'!AF17)</f>
        <v>0</v>
      </c>
      <c r="D13">
        <f>IF(C13&gt;'Projekte 26.1'!AG17,C13,'Projekte 26.1'!AG17)</f>
        <v>0</v>
      </c>
    </row>
    <row r="14" spans="1:12" x14ac:dyDescent="0.25">
      <c r="A14">
        <f>'Projekte 26.1'!AD18</f>
        <v>0</v>
      </c>
      <c r="B14">
        <f>IF(A14&gt;'Projekte 26.1'!AE18,A14,'Projekte 26.1'!AE18)</f>
        <v>0</v>
      </c>
      <c r="C14">
        <f>IF(B14&gt;'Projekte 26.1'!AF18,B14,'Projekte 26.1'!AF18)</f>
        <v>0</v>
      </c>
      <c r="D14">
        <f>IF(C14&gt;'Projekte 26.1'!AG18,C14,'Projekte 26.1'!AG18)</f>
        <v>0</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election activeCell="A3" sqref="A3"/>
    </sheetView>
  </sheetViews>
  <sheetFormatPr baseColWidth="10" defaultRowHeight="15.75" x14ac:dyDescent="0.25"/>
  <sheetData>
    <row r="1" spans="1:1" x14ac:dyDescent="0.25">
      <c r="A1" t="s">
        <v>52</v>
      </c>
    </row>
    <row r="3" spans="1:1" x14ac:dyDescent="0.25">
      <c r="A3" t="s">
        <v>53</v>
      </c>
    </row>
    <row r="4" spans="1:1" x14ac:dyDescent="0.25">
      <c r="A4" t="s">
        <v>54</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245"/>
  <sheetViews>
    <sheetView zoomScale="106" workbookViewId="0">
      <selection activeCell="A3" sqref="A3"/>
    </sheetView>
  </sheetViews>
  <sheetFormatPr baseColWidth="10" defaultColWidth="10.875" defaultRowHeight="15" x14ac:dyDescent="0.25"/>
  <cols>
    <col min="1" max="1" width="10.875" style="113"/>
    <col min="2" max="2" width="7.625" style="113" customWidth="1"/>
    <col min="3" max="16384" width="10.875" style="113"/>
  </cols>
  <sheetData>
    <row r="1" spans="1:12" x14ac:dyDescent="0.25">
      <c r="B1" s="113" t="s">
        <v>56</v>
      </c>
      <c r="C1" s="113" t="s">
        <v>57</v>
      </c>
      <c r="D1" s="113" t="s">
        <v>58</v>
      </c>
      <c r="G1" s="113" t="s">
        <v>23</v>
      </c>
      <c r="H1" s="113" t="s">
        <v>59</v>
      </c>
      <c r="I1" s="113" t="s">
        <v>60</v>
      </c>
      <c r="K1" s="113" t="s">
        <v>61</v>
      </c>
      <c r="L1" s="113" t="s">
        <v>62</v>
      </c>
    </row>
    <row r="2" spans="1:12" ht="15.75" x14ac:dyDescent="0.25">
      <c r="A2" s="114">
        <f>'Projekte 26.1'!AD5</f>
        <v>0</v>
      </c>
      <c r="B2" s="115">
        <f>IF(A2&gt;'Projekte 26.1'!AE5,A2,'Projekte 26.1'!AE5)</f>
        <v>0</v>
      </c>
      <c r="C2" s="115">
        <f>IF(B2&gt;'Projekte 26.1'!AF5,B2,'Projekte 26.1'!AF5)</f>
        <v>0</v>
      </c>
      <c r="D2" s="115">
        <f>IF(C2&gt;'Projekte 26.1'!AG5,C2,'Projekte 26.1'!AG5)</f>
        <v>0</v>
      </c>
      <c r="F2" s="113">
        <v>0</v>
      </c>
      <c r="G2" s="113">
        <v>0</v>
      </c>
      <c r="H2" s="113">
        <v>0</v>
      </c>
      <c r="I2" s="116">
        <v>1</v>
      </c>
      <c r="K2" s="113">
        <f>65*80%</f>
        <v>52</v>
      </c>
      <c r="L2" s="113">
        <f>65*50%</f>
        <v>32.5</v>
      </c>
    </row>
    <row r="3" spans="1:12" ht="15.75" x14ac:dyDescent="0.25">
      <c r="A3" s="114">
        <f>'Projekte 26.1'!AD6</f>
        <v>0</v>
      </c>
      <c r="B3" s="115">
        <f>IF(A3&gt;'Projekte 26.1'!AE6,A3,'Projekte 26.1'!AE6)</f>
        <v>0</v>
      </c>
      <c r="C3" s="115">
        <f>IF(B3&gt;'Projekte 26.1'!AF6,B3,'Projekte 26.1'!AF6)</f>
        <v>0</v>
      </c>
      <c r="D3" s="115">
        <f>IF(C3&gt;'Projekte 26.1'!AG6,C3,'Projekte 26.1'!AG6)</f>
        <v>0</v>
      </c>
      <c r="F3" s="113">
        <v>5</v>
      </c>
      <c r="G3" s="113">
        <v>10</v>
      </c>
      <c r="H3" s="113">
        <v>3</v>
      </c>
      <c r="I3" s="116">
        <v>0.65</v>
      </c>
    </row>
    <row r="4" spans="1:12" ht="15.75" x14ac:dyDescent="0.25">
      <c r="A4" s="114" t="e">
        <f>'Projekte 26.1'!#REF!</f>
        <v>#REF!</v>
      </c>
      <c r="B4" s="115" t="e">
        <f>IF(A4&gt;'Projekte 26.1'!#REF!,A4,'Projekte 26.1'!#REF!)</f>
        <v>#REF!</v>
      </c>
      <c r="C4" s="115" t="e">
        <f>IF(B4&gt;'Projekte 26.1'!#REF!,B4,'Projekte 26.1'!#REF!)</f>
        <v>#REF!</v>
      </c>
      <c r="D4" s="115" t="e">
        <f>IF(C4&gt;'Projekte 26.1'!#REF!,C4,'Projekte 26.1'!#REF!)</f>
        <v>#REF!</v>
      </c>
      <c r="I4" s="116">
        <v>0.9</v>
      </c>
    </row>
    <row r="5" spans="1:12" ht="15.75" x14ac:dyDescent="0.25">
      <c r="A5" s="114" t="e">
        <f>'Projekte 26.1'!#REF!</f>
        <v>#REF!</v>
      </c>
      <c r="B5" s="115" t="e">
        <f>IF(A5&gt;'Projekte 26.1'!#REF!,A5,'Projekte 26.1'!#REF!)</f>
        <v>#REF!</v>
      </c>
      <c r="C5" s="115" t="e">
        <f>IF(B5&gt;'Projekte 26.1'!#REF!,B5,'Projekte 26.1'!#REF!)</f>
        <v>#REF!</v>
      </c>
      <c r="D5" s="115" t="e">
        <f>IF(C5&gt;'Projekte 26.1'!#REF!,C5,'Projekte 26.1'!#REF!)</f>
        <v>#REF!</v>
      </c>
    </row>
    <row r="6" spans="1:12" ht="15.75" x14ac:dyDescent="0.25">
      <c r="A6" s="114" t="e">
        <f>'Projekte 26.1'!#REF!</f>
        <v>#REF!</v>
      </c>
      <c r="B6" s="115" t="e">
        <f>IF(A6&gt;'Projekte 26.1'!#REF!,A6,'Projekte 26.1'!#REF!)</f>
        <v>#REF!</v>
      </c>
      <c r="C6" s="115" t="e">
        <f>IF(B6&gt;'Projekte 26.1'!#REF!,B6,'Projekte 26.1'!#REF!)</f>
        <v>#REF!</v>
      </c>
      <c r="D6" s="115" t="e">
        <f>IF(C6&gt;'Projekte 26.1'!#REF!,C6,'Projekte 26.1'!#REF!)</f>
        <v>#REF!</v>
      </c>
    </row>
    <row r="7" spans="1:12" ht="15.75" x14ac:dyDescent="0.25">
      <c r="A7" s="114" t="e">
        <f>'Projekte 26.1'!#REF!</f>
        <v>#REF!</v>
      </c>
      <c r="B7" s="115" t="e">
        <f>IF(A7&gt;'Projekte 26.1'!#REF!,A7,'Projekte 26.1'!#REF!)</f>
        <v>#REF!</v>
      </c>
      <c r="C7" s="115" t="e">
        <f>IF(B7&gt;'Projekte 26.1'!#REF!,B7,'Projekte 26.1'!#REF!)</f>
        <v>#REF!</v>
      </c>
      <c r="D7" s="115" t="e">
        <f>IF(C7&gt;'Projekte 26.1'!#REF!,C7,'Projekte 26.1'!#REF!)</f>
        <v>#REF!</v>
      </c>
    </row>
    <row r="8" spans="1:12" ht="15.75" x14ac:dyDescent="0.25">
      <c r="A8" s="114" t="e">
        <f>'Projekte 26.1'!#REF!</f>
        <v>#REF!</v>
      </c>
      <c r="B8" s="115" t="e">
        <f>IF(A8&gt;'Projekte 26.1'!#REF!,A8,'Projekte 26.1'!#REF!)</f>
        <v>#REF!</v>
      </c>
      <c r="C8" s="115" t="e">
        <f>IF(B8&gt;'Projekte 26.1'!#REF!,B8,'Projekte 26.1'!#REF!)</f>
        <v>#REF!</v>
      </c>
      <c r="D8" s="115" t="e">
        <f>IF(C8&gt;'Projekte 26.1'!#REF!,C8,'Projekte 26.1'!#REF!)</f>
        <v>#REF!</v>
      </c>
    </row>
    <row r="9" spans="1:12" ht="15.75" x14ac:dyDescent="0.25">
      <c r="A9" s="114" t="e">
        <f>'Projekte 26.1'!#REF!</f>
        <v>#REF!</v>
      </c>
      <c r="B9" s="115" t="e">
        <f>IF(A9&gt;'Projekte 26.1'!#REF!,A9,'Projekte 26.1'!#REF!)</f>
        <v>#REF!</v>
      </c>
      <c r="C9" s="115" t="e">
        <f>IF(B9&gt;'Projekte 26.1'!#REF!,B9,'Projekte 26.1'!#REF!)</f>
        <v>#REF!</v>
      </c>
      <c r="D9" s="115" t="e">
        <f>IF(C9&gt;'Projekte 26.1'!#REF!,C9,'Projekte 26.1'!#REF!)</f>
        <v>#REF!</v>
      </c>
    </row>
    <row r="10" spans="1:12" ht="15.75" x14ac:dyDescent="0.25">
      <c r="A10" s="114" t="e">
        <f>'Projekte 26.1'!#REF!</f>
        <v>#REF!</v>
      </c>
      <c r="B10" s="115" t="e">
        <f>IF(A10&gt;'Projekte 26.1'!#REF!,A10,'Projekte 26.1'!#REF!)</f>
        <v>#REF!</v>
      </c>
      <c r="C10" s="115" t="e">
        <f>IF(B10&gt;'Projekte 26.1'!#REF!,B10,'Projekte 26.1'!#REF!)</f>
        <v>#REF!</v>
      </c>
      <c r="D10" s="115" t="e">
        <f>IF(C10&gt;'Projekte 26.1'!#REF!,C10,'Projekte 26.1'!#REF!)</f>
        <v>#REF!</v>
      </c>
    </row>
    <row r="11" spans="1:12" ht="15.75" x14ac:dyDescent="0.25">
      <c r="A11" s="114" t="e">
        <f>'Projekte 26.1'!#REF!</f>
        <v>#REF!</v>
      </c>
      <c r="B11" s="115" t="e">
        <f>IF(A11&gt;'Projekte 26.1'!#REF!,A11,'Projekte 26.1'!#REF!)</f>
        <v>#REF!</v>
      </c>
      <c r="C11" s="115" t="e">
        <f>IF(B11&gt;'Projekte 26.1'!#REF!,B11,'Projekte 26.1'!#REF!)</f>
        <v>#REF!</v>
      </c>
      <c r="D11" s="115" t="e">
        <f>IF(C11&gt;'Projekte 26.1'!#REF!,C11,'Projekte 26.1'!#REF!)</f>
        <v>#REF!</v>
      </c>
    </row>
    <row r="12" spans="1:12" ht="15.75" x14ac:dyDescent="0.25">
      <c r="A12" s="114" t="e">
        <f>'Projekte 26.1'!#REF!</f>
        <v>#REF!</v>
      </c>
      <c r="B12" s="115" t="e">
        <f>IF(A12&gt;'Projekte 26.1'!#REF!,A12,'Projekte 26.1'!#REF!)</f>
        <v>#REF!</v>
      </c>
      <c r="C12" s="115" t="e">
        <f>IF(B12&gt;'Projekte 26.1'!#REF!,B12,'Projekte 26.1'!#REF!)</f>
        <v>#REF!</v>
      </c>
      <c r="D12" s="115" t="e">
        <f>IF(C12&gt;'Projekte 26.1'!#REF!,C12,'Projekte 26.1'!#REF!)</f>
        <v>#REF!</v>
      </c>
    </row>
    <row r="13" spans="1:12" ht="15.75" x14ac:dyDescent="0.25">
      <c r="A13" s="114" t="e">
        <f>'Projekte 26.1'!#REF!</f>
        <v>#REF!</v>
      </c>
      <c r="B13" s="115" t="e">
        <f>IF(A13&gt;'Projekte 26.1'!#REF!,A13,'Projekte 26.1'!#REF!)</f>
        <v>#REF!</v>
      </c>
      <c r="C13" s="115" t="e">
        <f>IF(B13&gt;'Projekte 26.1'!#REF!,B13,'Projekte 26.1'!#REF!)</f>
        <v>#REF!</v>
      </c>
      <c r="D13" s="115" t="e">
        <f>IF(C13&gt;'Projekte 26.1'!#REF!,C13,'Projekte 26.1'!#REF!)</f>
        <v>#REF!</v>
      </c>
    </row>
    <row r="14" spans="1:12" ht="15.75" x14ac:dyDescent="0.25">
      <c r="A14" s="114">
        <f>'Projekte 26.1'!AD9</f>
        <v>0</v>
      </c>
      <c r="B14" s="115">
        <f>IF(A14&gt;'Projekte 26.1'!AE9,A14,'Projekte 26.1'!AE9)</f>
        <v>0</v>
      </c>
      <c r="C14" s="115">
        <f>IF(B14&gt;'Projekte 26.1'!AF9,B14,'Projekte 26.1'!AF9)</f>
        <v>0</v>
      </c>
      <c r="D14" s="115">
        <f>IF(C14&gt;'Projekte 26.1'!AG9,C14,'Projekte 26.1'!AG9)</f>
        <v>0</v>
      </c>
    </row>
    <row r="15" spans="1:12" ht="15.75" x14ac:dyDescent="0.25">
      <c r="A15" s="114" t="e">
        <f>'Projekte 26.1'!#REF!</f>
        <v>#REF!</v>
      </c>
      <c r="B15" s="115" t="e">
        <f>IF(A15&gt;'Projekte 26.1'!#REF!,A15,'Projekte 26.1'!#REF!)</f>
        <v>#REF!</v>
      </c>
      <c r="C15" s="115" t="e">
        <f>IF(B15&gt;'Projekte 26.1'!#REF!,B15,'Projekte 26.1'!#REF!)</f>
        <v>#REF!</v>
      </c>
      <c r="D15" s="115" t="e">
        <f>IF(C15&gt;'Projekte 26.1'!#REF!,C15,'Projekte 26.1'!#REF!)</f>
        <v>#REF!</v>
      </c>
    </row>
    <row r="16" spans="1:12" ht="15.75" x14ac:dyDescent="0.25">
      <c r="A16" s="114" t="e">
        <f>'Projekte 26.1'!#REF!</f>
        <v>#REF!</v>
      </c>
      <c r="B16" s="115" t="e">
        <f>IF(A16&gt;'Projekte 26.1'!#REF!,A16,'Projekte 26.1'!#REF!)</f>
        <v>#REF!</v>
      </c>
      <c r="C16" s="115" t="e">
        <f>IF(B16&gt;'Projekte 26.1'!#REF!,B16,'Projekte 26.1'!#REF!)</f>
        <v>#REF!</v>
      </c>
      <c r="D16" s="115" t="e">
        <f>IF(C16&gt;'Projekte 26.1'!#REF!,C16,'Projekte 26.1'!#REF!)</f>
        <v>#REF!</v>
      </c>
    </row>
    <row r="17" spans="1:4" ht="15.75" x14ac:dyDescent="0.25">
      <c r="A17" s="114" t="e">
        <f>'Projekte 26.1'!#REF!</f>
        <v>#REF!</v>
      </c>
      <c r="B17" s="115" t="e">
        <f>IF(A17&gt;'Projekte 26.1'!#REF!,A17,'Projekte 26.1'!#REF!)</f>
        <v>#REF!</v>
      </c>
      <c r="C17" s="115" t="e">
        <f>IF(B17&gt;'Projekte 26.1'!#REF!,B17,'Projekte 26.1'!#REF!)</f>
        <v>#REF!</v>
      </c>
      <c r="D17" s="115" t="e">
        <f>IF(C17&gt;'Projekte 26.1'!#REF!,C17,'Projekte 26.1'!#REF!)</f>
        <v>#REF!</v>
      </c>
    </row>
    <row r="18" spans="1:4" ht="15.75" x14ac:dyDescent="0.25">
      <c r="A18" s="114" t="e">
        <f>'Projekte 26.1'!#REF!</f>
        <v>#REF!</v>
      </c>
      <c r="B18" s="115" t="e">
        <f>IF(A18&gt;'Projekte 26.1'!#REF!,A18,'Projekte 26.1'!#REF!)</f>
        <v>#REF!</v>
      </c>
      <c r="C18" s="115" t="e">
        <f>IF(B18&gt;'Projekte 26.1'!#REF!,B18,'Projekte 26.1'!#REF!)</f>
        <v>#REF!</v>
      </c>
      <c r="D18" s="115" t="e">
        <f>IF(C18&gt;'Projekte 26.1'!#REF!,C18,'Projekte 26.1'!#REF!)</f>
        <v>#REF!</v>
      </c>
    </row>
    <row r="19" spans="1:4" ht="15.75" x14ac:dyDescent="0.25">
      <c r="A19" s="114">
        <f>'Projekte 26.1'!AD12</f>
        <v>0</v>
      </c>
      <c r="B19" s="115">
        <f>IF(A19&gt;'Projekte 26.1'!AE12,A19,'Projekte 26.1'!AE12)</f>
        <v>0</v>
      </c>
      <c r="C19" s="115">
        <f>IF(B19&gt;'Projekte 26.1'!AF12,B19,'Projekte 26.1'!AF12)</f>
        <v>0</v>
      </c>
      <c r="D19" s="115">
        <f>IF(C19&gt;'Projekte 26.1'!AG12,C19,'Projekte 26.1'!AG12)</f>
        <v>0</v>
      </c>
    </row>
    <row r="20" spans="1:4" ht="15.75" x14ac:dyDescent="0.25">
      <c r="A20" s="114" t="e">
        <f>'Projekte 26.1'!#REF!</f>
        <v>#REF!</v>
      </c>
      <c r="B20" s="115" t="e">
        <f>IF(A20&gt;'Projekte 26.1'!#REF!,A20,'Projekte 26.1'!#REF!)</f>
        <v>#REF!</v>
      </c>
      <c r="C20" s="115" t="e">
        <f>IF(B20&gt;'Projekte 26.1'!#REF!,B20,'Projekte 26.1'!#REF!)</f>
        <v>#REF!</v>
      </c>
      <c r="D20" s="115" t="e">
        <f>IF(C20&gt;'Projekte 26.1'!#REF!,C20,'Projekte 26.1'!#REF!)</f>
        <v>#REF!</v>
      </c>
    </row>
    <row r="21" spans="1:4" ht="15.75" x14ac:dyDescent="0.25">
      <c r="A21" s="114" t="e">
        <f>'Projekte 26.1'!#REF!</f>
        <v>#REF!</v>
      </c>
      <c r="B21" s="115" t="e">
        <f>IF(A21&gt;'Projekte 26.1'!#REF!,A21,'Projekte 26.1'!#REF!)</f>
        <v>#REF!</v>
      </c>
      <c r="C21" s="115" t="e">
        <f>IF(B21&gt;'Projekte 26.1'!#REF!,B21,'Projekte 26.1'!#REF!)</f>
        <v>#REF!</v>
      </c>
      <c r="D21" s="115" t="e">
        <f>IF(C21&gt;'Projekte 26.1'!#REF!,C21,'Projekte 26.1'!#REF!)</f>
        <v>#REF!</v>
      </c>
    </row>
    <row r="22" spans="1:4" ht="15.75" x14ac:dyDescent="0.25">
      <c r="A22" s="114" t="e">
        <f>'Projekte 26.1'!#REF!</f>
        <v>#REF!</v>
      </c>
      <c r="B22" s="115" t="e">
        <f>IF(A22&gt;'Projekte 26.1'!#REF!,A22,'Projekte 26.1'!#REF!)</f>
        <v>#REF!</v>
      </c>
      <c r="C22" s="115" t="e">
        <f>IF(B22&gt;'Projekte 26.1'!#REF!,B22,'Projekte 26.1'!#REF!)</f>
        <v>#REF!</v>
      </c>
      <c r="D22" s="115" t="e">
        <f>IF(C22&gt;'Projekte 26.1'!#REF!,C22,'Projekte 26.1'!#REF!)</f>
        <v>#REF!</v>
      </c>
    </row>
    <row r="23" spans="1:4" ht="15.75" x14ac:dyDescent="0.25">
      <c r="A23" s="114" t="e">
        <f>'Projekte 26.1'!#REF!</f>
        <v>#REF!</v>
      </c>
      <c r="B23" s="115" t="e">
        <f>IF(A23&gt;'Projekte 26.1'!#REF!,A23,'Projekte 26.1'!#REF!)</f>
        <v>#REF!</v>
      </c>
      <c r="C23" s="115" t="e">
        <f>IF(B23&gt;'Projekte 26.1'!#REF!,B23,'Projekte 26.1'!#REF!)</f>
        <v>#REF!</v>
      </c>
      <c r="D23" s="115" t="e">
        <f>IF(C23&gt;'Projekte 26.1'!#REF!,C23,'Projekte 26.1'!#REF!)</f>
        <v>#REF!</v>
      </c>
    </row>
    <row r="24" spans="1:4" ht="15.75" x14ac:dyDescent="0.25">
      <c r="A24" s="114" t="e">
        <f>'Projekte 26.1'!#REF!</f>
        <v>#REF!</v>
      </c>
      <c r="B24" s="115" t="e">
        <f>IF(A24&gt;'Projekte 26.1'!#REF!,A24,'Projekte 26.1'!#REF!)</f>
        <v>#REF!</v>
      </c>
      <c r="C24" s="115" t="e">
        <f>IF(B24&gt;'Projekte 26.1'!#REF!,B24,'Projekte 26.1'!#REF!)</f>
        <v>#REF!</v>
      </c>
      <c r="D24" s="115" t="e">
        <f>IF(C24&gt;'Projekte 26.1'!#REF!,C24,'Projekte 26.1'!#REF!)</f>
        <v>#REF!</v>
      </c>
    </row>
    <row r="25" spans="1:4" ht="15.75" x14ac:dyDescent="0.25">
      <c r="A25" s="114" t="e">
        <f>'Projekte 26.1'!#REF!</f>
        <v>#REF!</v>
      </c>
      <c r="B25" s="115" t="e">
        <f>IF(A25&gt;'Projekte 26.1'!#REF!,A25,'Projekte 26.1'!#REF!)</f>
        <v>#REF!</v>
      </c>
      <c r="C25" s="115" t="e">
        <f>IF(B25&gt;'Projekte 26.1'!#REF!,B25,'Projekte 26.1'!#REF!)</f>
        <v>#REF!</v>
      </c>
      <c r="D25" s="115" t="e">
        <f>IF(C25&gt;'Projekte 26.1'!#REF!,C25,'Projekte 26.1'!#REF!)</f>
        <v>#REF!</v>
      </c>
    </row>
    <row r="26" spans="1:4" ht="15.75" x14ac:dyDescent="0.25">
      <c r="A26" s="114" t="e">
        <f>'Projekte 26.1'!#REF!</f>
        <v>#REF!</v>
      </c>
      <c r="B26" s="115" t="e">
        <f>IF(A26&gt;'Projekte 26.1'!#REF!,A26,'Projekte 26.1'!#REF!)</f>
        <v>#REF!</v>
      </c>
      <c r="C26" s="115" t="e">
        <f>IF(B26&gt;'Projekte 26.1'!#REF!,B26,'Projekte 26.1'!#REF!)</f>
        <v>#REF!</v>
      </c>
      <c r="D26" s="115" t="e">
        <f>IF(C26&gt;'Projekte 26.1'!#REF!,C26,'Projekte 26.1'!#REF!)</f>
        <v>#REF!</v>
      </c>
    </row>
    <row r="27" spans="1:4" ht="15.75" x14ac:dyDescent="0.25">
      <c r="A27" s="114">
        <f>'Projekte 26.1'!AD11</f>
        <v>0</v>
      </c>
      <c r="B27" s="115">
        <f>IF(A27&gt;'Projekte 26.1'!AE11,A27,'Projekte 26.1'!AE11)</f>
        <v>0</v>
      </c>
      <c r="C27" s="115">
        <f>IF(B27&gt;'Projekte 26.1'!AF11,B27,'Projekte 26.1'!AF11)</f>
        <v>0</v>
      </c>
      <c r="D27" s="115">
        <f>IF(C27&gt;'Projekte 26.1'!AG11,C27,'Projekte 26.1'!AG11)</f>
        <v>0</v>
      </c>
    </row>
    <row r="28" spans="1:4" ht="15.75" x14ac:dyDescent="0.25">
      <c r="A28" s="114" t="e">
        <f>'Projekte 26.1'!#REF!</f>
        <v>#REF!</v>
      </c>
      <c r="B28" s="115" t="e">
        <f>IF(A28&gt;'Projekte 26.1'!#REF!,A28,'Projekte 26.1'!#REF!)</f>
        <v>#REF!</v>
      </c>
      <c r="C28" s="115" t="e">
        <f>IF(B28&gt;'Projekte 26.1'!#REF!,B28,'Projekte 26.1'!#REF!)</f>
        <v>#REF!</v>
      </c>
      <c r="D28" s="115" t="e">
        <f>IF(C28&gt;'Projekte 26.1'!#REF!,C28,'Projekte 26.1'!#REF!)</f>
        <v>#REF!</v>
      </c>
    </row>
    <row r="29" spans="1:4" ht="15.75" x14ac:dyDescent="0.25">
      <c r="A29" s="114" t="e">
        <f>'Projekte 26.1'!#REF!</f>
        <v>#REF!</v>
      </c>
      <c r="B29" s="115" t="e">
        <f>IF(A29&gt;'Projekte 26.1'!#REF!,A29,'Projekte 26.1'!#REF!)</f>
        <v>#REF!</v>
      </c>
      <c r="C29" s="115" t="e">
        <f>IF(B29&gt;'Projekte 26.1'!#REF!,B29,'Projekte 26.1'!#REF!)</f>
        <v>#REF!</v>
      </c>
      <c r="D29" s="115" t="e">
        <f>IF(C29&gt;'Projekte 26.1'!#REF!,C29,'Projekte 26.1'!#REF!)</f>
        <v>#REF!</v>
      </c>
    </row>
    <row r="30" spans="1:4" ht="15.75" x14ac:dyDescent="0.25">
      <c r="A30" s="114" t="e">
        <f>'Projekte 26.1'!#REF!</f>
        <v>#REF!</v>
      </c>
      <c r="B30" s="115" t="e">
        <f>IF(A30&gt;'Projekte 26.1'!#REF!,A30,'Projekte 26.1'!#REF!)</f>
        <v>#REF!</v>
      </c>
      <c r="C30" s="115" t="e">
        <f>IF(B30&gt;'Projekte 26.1'!#REF!,B30,'Projekte 26.1'!#REF!)</f>
        <v>#REF!</v>
      </c>
      <c r="D30" s="115" t="e">
        <f>IF(C30&gt;'Projekte 26.1'!#REF!,C30,'Projekte 26.1'!#REF!)</f>
        <v>#REF!</v>
      </c>
    </row>
    <row r="31" spans="1:4" ht="15.75" x14ac:dyDescent="0.25">
      <c r="A31" s="114" t="e">
        <f>'Projekte 26.1'!#REF!</f>
        <v>#REF!</v>
      </c>
      <c r="B31" s="115" t="e">
        <f>IF(A31&gt;'Projekte 26.1'!#REF!,A31,'Projekte 26.1'!#REF!)</f>
        <v>#REF!</v>
      </c>
      <c r="C31" s="115" t="e">
        <f>IF(B31&gt;'Projekte 26.1'!#REF!,B31,'Projekte 26.1'!#REF!)</f>
        <v>#REF!</v>
      </c>
      <c r="D31" s="115" t="e">
        <f>IF(C31&gt;'Projekte 26.1'!#REF!,C31,'Projekte 26.1'!#REF!)</f>
        <v>#REF!</v>
      </c>
    </row>
    <row r="32" spans="1:4" ht="15.75" x14ac:dyDescent="0.25">
      <c r="A32" s="114" t="e">
        <f>'Projekte 26.1'!#REF!</f>
        <v>#REF!</v>
      </c>
      <c r="B32" s="115" t="e">
        <f>IF(A32&gt;'Projekte 26.1'!#REF!,A32,'Projekte 26.1'!#REF!)</f>
        <v>#REF!</v>
      </c>
      <c r="C32" s="115" t="e">
        <f>IF(B32&gt;'Projekte 26.1'!#REF!,B32,'Projekte 26.1'!#REF!)</f>
        <v>#REF!</v>
      </c>
      <c r="D32" s="115" t="e">
        <f>IF(C32&gt;'Projekte 26.1'!#REF!,C32,'Projekte 26.1'!#REF!)</f>
        <v>#REF!</v>
      </c>
    </row>
    <row r="33" spans="1:4" ht="15.75" x14ac:dyDescent="0.25">
      <c r="A33" s="114" t="e">
        <f>'Projekte 26.1'!#REF!</f>
        <v>#REF!</v>
      </c>
      <c r="B33" s="115" t="e">
        <f>IF(A33&gt;'Projekte 26.1'!#REF!,A33,'Projekte 26.1'!#REF!)</f>
        <v>#REF!</v>
      </c>
      <c r="C33" s="115" t="e">
        <f>IF(B33&gt;'Projekte 26.1'!#REF!,B33,'Projekte 26.1'!#REF!)</f>
        <v>#REF!</v>
      </c>
      <c r="D33" s="115" t="e">
        <f>IF(C33&gt;'Projekte 26.1'!#REF!,C33,'Projekte 26.1'!#REF!)</f>
        <v>#REF!</v>
      </c>
    </row>
    <row r="34" spans="1:4" ht="15.75" x14ac:dyDescent="0.25">
      <c r="A34" s="114" t="e">
        <f>'Projekte 26.1'!#REF!</f>
        <v>#REF!</v>
      </c>
      <c r="B34" s="115" t="e">
        <f>IF(A34&gt;'Projekte 26.1'!#REF!,A34,'Projekte 26.1'!#REF!)</f>
        <v>#REF!</v>
      </c>
      <c r="C34" s="115" t="e">
        <f>IF(B34&gt;'Projekte 26.1'!#REF!,B34,'Projekte 26.1'!#REF!)</f>
        <v>#REF!</v>
      </c>
      <c r="D34" s="115" t="e">
        <f>IF(C34&gt;'Projekte 26.1'!#REF!,C34,'Projekte 26.1'!#REF!)</f>
        <v>#REF!</v>
      </c>
    </row>
    <row r="35" spans="1:4" ht="15.75" x14ac:dyDescent="0.25">
      <c r="A35" s="114" t="e">
        <f>'Projekte 26.1'!#REF!</f>
        <v>#REF!</v>
      </c>
      <c r="B35" s="115" t="e">
        <f>IF(A35&gt;'Projekte 26.1'!#REF!,A35,'Projekte 26.1'!#REF!)</f>
        <v>#REF!</v>
      </c>
      <c r="C35" s="115" t="e">
        <f>IF(B35&gt;'Projekte 26.1'!#REF!,B35,'Projekte 26.1'!#REF!)</f>
        <v>#REF!</v>
      </c>
      <c r="D35" s="115" t="e">
        <f>IF(C35&gt;'Projekte 26.1'!#REF!,C35,'Projekte 26.1'!#REF!)</f>
        <v>#REF!</v>
      </c>
    </row>
    <row r="36" spans="1:4" ht="15.75" x14ac:dyDescent="0.25">
      <c r="A36" s="114" t="e">
        <f>'Projekte 26.1'!#REF!</f>
        <v>#REF!</v>
      </c>
      <c r="B36" s="115" t="e">
        <f>IF(A36&gt;'Projekte 26.1'!#REF!,A36,'Projekte 26.1'!#REF!)</f>
        <v>#REF!</v>
      </c>
      <c r="C36" s="115" t="e">
        <f>IF(B36&gt;'Projekte 26.1'!#REF!,B36,'Projekte 26.1'!#REF!)</f>
        <v>#REF!</v>
      </c>
      <c r="D36" s="115" t="e">
        <f>IF(C36&gt;'Projekte 26.1'!#REF!,C36,'Projekte 26.1'!#REF!)</f>
        <v>#REF!</v>
      </c>
    </row>
    <row r="37" spans="1:4" ht="15.75" x14ac:dyDescent="0.25">
      <c r="A37" s="114">
        <f>'Projekte 26.1'!AD13</f>
        <v>0</v>
      </c>
      <c r="B37" s="115">
        <f>IF(A37&gt;'Projekte 26.1'!AE13,A37,'Projekte 26.1'!AE13)</f>
        <v>0</v>
      </c>
      <c r="C37" s="115">
        <f>IF(B37&gt;'Projekte 26.1'!AF13,B37,'Projekte 26.1'!AF13)</f>
        <v>0</v>
      </c>
      <c r="D37" s="115">
        <f>IF(C37&gt;'Projekte 26.1'!AG13,C37,'Projekte 26.1'!AG13)</f>
        <v>0</v>
      </c>
    </row>
    <row r="38" spans="1:4" ht="15.75" x14ac:dyDescent="0.25">
      <c r="A38" s="114">
        <f>'Projekte 26.1'!AD14</f>
        <v>0</v>
      </c>
      <c r="B38" s="115">
        <f>IF(A38&gt;'Projekte 26.1'!AE14,A38,'Projekte 26.1'!AE14)</f>
        <v>0</v>
      </c>
      <c r="C38" s="115">
        <f>IF(B38&gt;'Projekte 26.1'!AF14,B38,'Projekte 26.1'!AF14)</f>
        <v>0</v>
      </c>
      <c r="D38" s="115">
        <f>IF(C38&gt;'Projekte 26.1'!AG14,C38,'Projekte 26.1'!AG14)</f>
        <v>0</v>
      </c>
    </row>
    <row r="39" spans="1:4" ht="15.75" x14ac:dyDescent="0.25">
      <c r="A39" s="114">
        <f>'Projekte 26.1'!AD19</f>
        <v>0</v>
      </c>
      <c r="B39" s="115">
        <f>IF(A39&gt;'Projekte 26.1'!AE19,A39,'Projekte 26.1'!AE19)</f>
        <v>0</v>
      </c>
      <c r="C39" s="115">
        <f>IF(B39&gt;'Projekte 26.1'!AF19,B39,'Projekte 26.1'!AF19)</f>
        <v>0</v>
      </c>
      <c r="D39" s="115">
        <f>IF(C39&gt;'Projekte 26.1'!AG19,C39,'Projekte 26.1'!AG19)</f>
        <v>0</v>
      </c>
    </row>
    <row r="40" spans="1:4" ht="15.75" x14ac:dyDescent="0.25">
      <c r="A40" s="114">
        <f>'Projekte 26.1'!AD20</f>
        <v>0</v>
      </c>
      <c r="B40" s="115">
        <f>IF(A40&gt;'Projekte 26.1'!AE20,A40,'Projekte 26.1'!AE20)</f>
        <v>0</v>
      </c>
      <c r="C40" s="115">
        <f>IF(B40&gt;'Projekte 26.1'!AF20,B40,'Projekte 26.1'!AF20)</f>
        <v>0</v>
      </c>
      <c r="D40" s="115">
        <f>IF(C40&gt;'Projekte 26.1'!AG20,C40,'Projekte 26.1'!AG20)</f>
        <v>0</v>
      </c>
    </row>
    <row r="41" spans="1:4" ht="15.75" x14ac:dyDescent="0.25">
      <c r="A41" s="114">
        <f>'Projekte 26.1'!AD21</f>
        <v>0</v>
      </c>
      <c r="B41" s="115">
        <f>IF(A41&gt;'Projekte 26.1'!AE21,A41,'Projekte 26.1'!AE21)</f>
        <v>0</v>
      </c>
      <c r="C41" s="115">
        <f>IF(B41&gt;'Projekte 26.1'!AF21,B41,'Projekte 26.1'!AF21)</f>
        <v>0</v>
      </c>
      <c r="D41" s="115">
        <f>IF(C41&gt;'Projekte 26.1'!AG21,C41,'Projekte 26.1'!AG21)</f>
        <v>0</v>
      </c>
    </row>
    <row r="42" spans="1:4" ht="15.75" x14ac:dyDescent="0.25">
      <c r="A42" s="114">
        <f>'Projekte 26.1'!AD22</f>
        <v>0</v>
      </c>
      <c r="B42" s="115">
        <f>IF(A42&gt;'Projekte 26.1'!AE22,A42,'Projekte 26.1'!AE22)</f>
        <v>0</v>
      </c>
      <c r="C42" s="115">
        <f>IF(B42&gt;'Projekte 26.1'!AF22,B42,'Projekte 26.1'!AF22)</f>
        <v>0</v>
      </c>
      <c r="D42" s="115">
        <f>IF(C42&gt;'Projekte 26.1'!AG22,C42,'Projekte 26.1'!AG22)</f>
        <v>0</v>
      </c>
    </row>
    <row r="43" spans="1:4" ht="15.75" x14ac:dyDescent="0.25">
      <c r="A43" s="114">
        <f>'Projekte 26.1'!AD23</f>
        <v>0</v>
      </c>
      <c r="B43" s="115">
        <f>IF(A43&gt;'Projekte 26.1'!AE23,A43,'Projekte 26.1'!AE23)</f>
        <v>0</v>
      </c>
      <c r="C43" s="115">
        <f>IF(B43&gt;'Projekte 26.1'!AF23,B43,'Projekte 26.1'!AF23)</f>
        <v>0</v>
      </c>
      <c r="D43" s="115">
        <f>IF(C43&gt;'Projekte 26.1'!AG23,C43,'Projekte 26.1'!AG23)</f>
        <v>0</v>
      </c>
    </row>
    <row r="44" spans="1:4" ht="15.75" x14ac:dyDescent="0.25">
      <c r="A44" s="114">
        <f>'Projekte 26.1'!AD24</f>
        <v>0</v>
      </c>
      <c r="B44" s="115">
        <f>IF(A44&gt;'Projekte 26.1'!AE24,A44,'Projekte 26.1'!AE24)</f>
        <v>0</v>
      </c>
      <c r="C44" s="115">
        <f>IF(B44&gt;'Projekte 26.1'!AF24,B44,'Projekte 26.1'!AF24)</f>
        <v>0</v>
      </c>
      <c r="D44" s="115">
        <f>IF(C44&gt;'Projekte 26.1'!AG24,C44,'Projekte 26.1'!AG24)</f>
        <v>0</v>
      </c>
    </row>
    <row r="45" spans="1:4" ht="15.75" x14ac:dyDescent="0.25">
      <c r="A45" s="114" t="e">
        <f>'Projekte 26.1'!#REF!</f>
        <v>#REF!</v>
      </c>
      <c r="B45" s="115" t="e">
        <f>IF(A45&gt;'Projekte 26.1'!#REF!,A45,'Projekte 26.1'!#REF!)</f>
        <v>#REF!</v>
      </c>
      <c r="C45" s="115" t="e">
        <f>IF(B45&gt;'Projekte 26.1'!#REF!,B45,'Projekte 26.1'!#REF!)</f>
        <v>#REF!</v>
      </c>
      <c r="D45" s="115" t="e">
        <f>IF(C45&gt;'Projekte 26.1'!#REF!,C45,'Projekte 26.1'!#REF!)</f>
        <v>#REF!</v>
      </c>
    </row>
    <row r="46" spans="1:4" ht="15.75" x14ac:dyDescent="0.25">
      <c r="A46" s="114">
        <f>'Projekte 26.1'!AD25</f>
        <v>0</v>
      </c>
      <c r="B46" s="115">
        <f>IF(A46&gt;'Projekte 26.1'!AE25,A46,'Projekte 26.1'!AE25)</f>
        <v>0</v>
      </c>
      <c r="C46" s="115">
        <f>IF(B46&gt;'Projekte 26.1'!AF25,B46,'Projekte 26.1'!AF25)</f>
        <v>0</v>
      </c>
      <c r="D46" s="115">
        <f>IF(C46&gt;'Projekte 26.1'!AG25,C46,'Projekte 26.1'!AG25)</f>
        <v>0</v>
      </c>
    </row>
    <row r="47" spans="1:4" ht="15.75" x14ac:dyDescent="0.25">
      <c r="A47" s="114" t="e">
        <f>'Projekte 26.1'!#REF!</f>
        <v>#REF!</v>
      </c>
      <c r="B47" s="115" t="e">
        <f>IF(A47&gt;'Projekte 26.1'!#REF!,A47,'Projekte 26.1'!#REF!)</f>
        <v>#REF!</v>
      </c>
      <c r="C47" s="115" t="e">
        <f>IF(B47&gt;'Projekte 26.1'!#REF!,B47,'Projekte 26.1'!#REF!)</f>
        <v>#REF!</v>
      </c>
      <c r="D47" s="115" t="e">
        <f>IF(C47&gt;'Projekte 26.1'!#REF!,C47,'Projekte 26.1'!#REF!)</f>
        <v>#REF!</v>
      </c>
    </row>
    <row r="48" spans="1:4" ht="15.75" x14ac:dyDescent="0.25">
      <c r="A48" s="114" t="e">
        <f>'Projekte 26.1'!#REF!</f>
        <v>#REF!</v>
      </c>
      <c r="B48" s="115" t="e">
        <f>IF(A48&gt;'Projekte 26.1'!#REF!,A48,'Projekte 26.1'!#REF!)</f>
        <v>#REF!</v>
      </c>
      <c r="C48" s="115" t="e">
        <f>IF(B48&gt;'Projekte 26.1'!#REF!,B48,'Projekte 26.1'!#REF!)</f>
        <v>#REF!</v>
      </c>
      <c r="D48" s="115" t="e">
        <f>IF(C48&gt;'Projekte 26.1'!#REF!,C48,'Projekte 26.1'!#REF!)</f>
        <v>#REF!</v>
      </c>
    </row>
    <row r="49" spans="1:4" ht="15.75" x14ac:dyDescent="0.25">
      <c r="A49" s="114" t="e">
        <f>'Projekte 26.1'!#REF!</f>
        <v>#REF!</v>
      </c>
      <c r="B49" s="115" t="e">
        <f>IF(A49&gt;'Projekte 26.1'!#REF!,A49,'Projekte 26.1'!#REF!)</f>
        <v>#REF!</v>
      </c>
      <c r="C49" s="115" t="e">
        <f>IF(B49&gt;'Projekte 26.1'!#REF!,B49,'Projekte 26.1'!#REF!)</f>
        <v>#REF!</v>
      </c>
      <c r="D49" s="115" t="e">
        <f>IF(C49&gt;'Projekte 26.1'!#REF!,C49,'Projekte 26.1'!#REF!)</f>
        <v>#REF!</v>
      </c>
    </row>
    <row r="50" spans="1:4" ht="15.75" x14ac:dyDescent="0.25">
      <c r="A50" s="114" t="e">
        <f>'Projekte 26.1'!#REF!</f>
        <v>#REF!</v>
      </c>
      <c r="B50" s="115" t="e">
        <f>IF(A50&gt;'Projekte 26.1'!#REF!,A50,'Projekte 26.1'!#REF!)</f>
        <v>#REF!</v>
      </c>
      <c r="C50" s="115" t="e">
        <f>IF(B50&gt;'Projekte 26.1'!#REF!,B50,'Projekte 26.1'!#REF!)</f>
        <v>#REF!</v>
      </c>
      <c r="D50" s="115" t="e">
        <f>IF(C50&gt;'Projekte 26.1'!#REF!,C50,'Projekte 26.1'!#REF!)</f>
        <v>#REF!</v>
      </c>
    </row>
    <row r="51" spans="1:4" ht="15.75" x14ac:dyDescent="0.25">
      <c r="A51" s="114">
        <f>'Projekte 26.1'!AD26</f>
        <v>0</v>
      </c>
      <c r="B51" s="115">
        <f>IF(A51&gt;'Projekte 26.1'!AE26,A51,'Projekte 26.1'!AE26)</f>
        <v>0</v>
      </c>
      <c r="C51" s="115">
        <f>IF(B51&gt;'Projekte 26.1'!AF26,B51,'Projekte 26.1'!AF26)</f>
        <v>0</v>
      </c>
      <c r="D51" s="115">
        <f>IF(C51&gt;'Projekte 26.1'!AG26,C51,'Projekte 26.1'!AG26)</f>
        <v>0</v>
      </c>
    </row>
    <row r="52" spans="1:4" ht="15.75" x14ac:dyDescent="0.25">
      <c r="A52" s="114">
        <f>'Projekte 26.1'!AD27</f>
        <v>0</v>
      </c>
      <c r="B52" s="115">
        <f>IF(A52&gt;'Projekte 26.1'!AE27,A52,'Projekte 26.1'!AE27)</f>
        <v>0</v>
      </c>
      <c r="C52" s="115">
        <f>IF(B52&gt;'Projekte 26.1'!AF27,B52,'Projekte 26.1'!AF27)</f>
        <v>0</v>
      </c>
      <c r="D52" s="115">
        <f>IF(C52&gt;'Projekte 26.1'!AG27,C52,'Projekte 26.1'!AG27)</f>
        <v>0</v>
      </c>
    </row>
    <row r="53" spans="1:4" ht="15.75" x14ac:dyDescent="0.25">
      <c r="A53" s="114">
        <f>'Projekte 26.1'!AD28</f>
        <v>0</v>
      </c>
      <c r="B53" s="115">
        <f>IF(A53&gt;'Projekte 26.1'!AE28,A53,'Projekte 26.1'!AE28)</f>
        <v>0</v>
      </c>
      <c r="C53" s="115">
        <f>IF(B53&gt;'Projekte 26.1'!AF28,B53,'Projekte 26.1'!AF28)</f>
        <v>0</v>
      </c>
      <c r="D53" s="115">
        <f>IF(C53&gt;'Projekte 26.1'!AG28,C53,'Projekte 26.1'!AG28)</f>
        <v>0</v>
      </c>
    </row>
    <row r="54" spans="1:4" ht="15.75" x14ac:dyDescent="0.25">
      <c r="A54" s="114">
        <f>'Projekte 26.1'!AD29</f>
        <v>0</v>
      </c>
      <c r="B54" s="115">
        <f>IF(A54&gt;'Projekte 26.1'!AE29,A54,'Projekte 26.1'!AE29)</f>
        <v>0</v>
      </c>
      <c r="C54" s="115">
        <f>IF(B54&gt;'Projekte 26.1'!AF29,B54,'Projekte 26.1'!AF29)</f>
        <v>0</v>
      </c>
      <c r="D54" s="115">
        <f>IF(C54&gt;'Projekte 26.1'!AG29,C54,'Projekte 26.1'!AG29)</f>
        <v>0</v>
      </c>
    </row>
    <row r="55" spans="1:4" ht="15.75" x14ac:dyDescent="0.25">
      <c r="A55" s="114">
        <f>'Projekte 26.1'!AD30</f>
        <v>0</v>
      </c>
      <c r="B55" s="115">
        <f>IF(A55&gt;'Projekte 26.1'!AE30,A55,'Projekte 26.1'!AE30)</f>
        <v>0</v>
      </c>
      <c r="C55" s="115">
        <f>IF(B55&gt;'Projekte 26.1'!AF30,B55,'Projekte 26.1'!AF30)</f>
        <v>0</v>
      </c>
      <c r="D55" s="115">
        <f>IF(C55&gt;'Projekte 26.1'!AG30,C55,'Projekte 26.1'!AG30)</f>
        <v>0</v>
      </c>
    </row>
    <row r="56" spans="1:4" ht="15.75" x14ac:dyDescent="0.25">
      <c r="A56" s="114">
        <f>'Projekte 26.1'!AD31</f>
        <v>0</v>
      </c>
      <c r="B56" s="115">
        <f>IF(A56&gt;'Projekte 26.1'!AE31,A56,'Projekte 26.1'!AE31)</f>
        <v>0</v>
      </c>
      <c r="C56" s="115">
        <f>IF(B56&gt;'Projekte 26.1'!AF31,B56,'Projekte 26.1'!AF31)</f>
        <v>0</v>
      </c>
      <c r="D56" s="115">
        <f>IF(C56&gt;'Projekte 26.1'!AG31,C56,'Projekte 26.1'!AG31)</f>
        <v>0</v>
      </c>
    </row>
    <row r="57" spans="1:4" ht="15.75" x14ac:dyDescent="0.25">
      <c r="A57" s="114">
        <f>'Projekte 26.1'!AD32</f>
        <v>0</v>
      </c>
      <c r="B57" s="115">
        <f>IF(A57&gt;'Projekte 26.1'!AE32,A57,'Projekte 26.1'!AE32)</f>
        <v>0</v>
      </c>
      <c r="C57" s="115">
        <f>IF(B57&gt;'Projekte 26.1'!AF32,B57,'Projekte 26.1'!AF32)</f>
        <v>0</v>
      </c>
      <c r="D57" s="115">
        <f>IF(C57&gt;'Projekte 26.1'!AG32,C57,'Projekte 26.1'!AG32)</f>
        <v>0</v>
      </c>
    </row>
    <row r="58" spans="1:4" ht="15.75" x14ac:dyDescent="0.25">
      <c r="A58" s="114">
        <f>'Projekte 26.1'!AD33</f>
        <v>0</v>
      </c>
      <c r="B58" s="115">
        <f>IF(A58&gt;'Projekte 26.1'!AE33,A58,'Projekte 26.1'!AE33)</f>
        <v>0</v>
      </c>
      <c r="C58" s="115">
        <f>IF(B58&gt;'Projekte 26.1'!AF33,B58,'Projekte 26.1'!AF33)</f>
        <v>0</v>
      </c>
      <c r="D58" s="115">
        <f>IF(C58&gt;'Projekte 26.1'!AG33,C58,'Projekte 26.1'!AG33)</f>
        <v>0</v>
      </c>
    </row>
    <row r="59" spans="1:4" ht="15.75" x14ac:dyDescent="0.25">
      <c r="A59" s="114">
        <f>'Projekte 26.1'!AD34</f>
        <v>0</v>
      </c>
      <c r="B59" s="115">
        <f>IF(A59&gt;'Projekte 26.1'!AE34,A59,'Projekte 26.1'!AE34)</f>
        <v>0</v>
      </c>
      <c r="C59" s="115">
        <f>IF(B59&gt;'Projekte 26.1'!AF34,B59,'Projekte 26.1'!AF34)</f>
        <v>0</v>
      </c>
      <c r="D59" s="115">
        <f>IF(C59&gt;'Projekte 26.1'!AG34,C59,'Projekte 26.1'!AG34)</f>
        <v>0</v>
      </c>
    </row>
    <row r="60" spans="1:4" ht="15.75" x14ac:dyDescent="0.25">
      <c r="A60" s="114">
        <f>'Projekte 26.1'!AD35</f>
        <v>0</v>
      </c>
      <c r="B60" s="115">
        <f>IF(A60&gt;'Projekte 26.1'!AE35,A60,'Projekte 26.1'!AE35)</f>
        <v>0</v>
      </c>
      <c r="C60" s="115">
        <f>IF(B60&gt;'Projekte 26.1'!AF35,B60,'Projekte 26.1'!AF35)</f>
        <v>0</v>
      </c>
      <c r="D60" s="115">
        <f>IF(C60&gt;'Projekte 26.1'!AG35,C60,'Projekte 26.1'!AG35)</f>
        <v>0</v>
      </c>
    </row>
    <row r="61" spans="1:4" ht="15.75" x14ac:dyDescent="0.25">
      <c r="A61" s="114">
        <f>'Projekte 26.1'!AD36</f>
        <v>0</v>
      </c>
      <c r="B61" s="115">
        <f>IF(A61&gt;'Projekte 26.1'!AE36,A61,'Projekte 26.1'!AE36)</f>
        <v>0</v>
      </c>
      <c r="C61" s="115">
        <f>IF(B61&gt;'Projekte 26.1'!AF36,B61,'Projekte 26.1'!AF36)</f>
        <v>0</v>
      </c>
      <c r="D61" s="115">
        <f>IF(C61&gt;'Projekte 26.1'!AG36,C61,'Projekte 26.1'!AG36)</f>
        <v>0</v>
      </c>
    </row>
    <row r="62" spans="1:4" ht="15.75" x14ac:dyDescent="0.25">
      <c r="A62" s="114">
        <f>'Projekte 26.1'!AD37</f>
        <v>0</v>
      </c>
      <c r="B62" s="115">
        <f>IF(A62&gt;'Projekte 26.1'!AE37,A62,'Projekte 26.1'!AE37)</f>
        <v>0</v>
      </c>
      <c r="C62" s="115">
        <f>IF(B62&gt;'Projekte 26.1'!AF37,B62,'Projekte 26.1'!AF37)</f>
        <v>0</v>
      </c>
      <c r="D62" s="115">
        <f>IF(C62&gt;'Projekte 26.1'!AG37,C62,'Projekte 26.1'!AG37)</f>
        <v>0</v>
      </c>
    </row>
    <row r="63" spans="1:4" ht="15.75" x14ac:dyDescent="0.25">
      <c r="A63" s="114">
        <f>'Projekte 26.1'!AD38</f>
        <v>0</v>
      </c>
      <c r="B63" s="115">
        <f>IF(A63&gt;'Projekte 26.1'!AE38,A63,'Projekte 26.1'!AE38)</f>
        <v>0</v>
      </c>
      <c r="C63" s="115">
        <f>IF(B63&gt;'Projekte 26.1'!AF38,B63,'Projekte 26.1'!AF38)</f>
        <v>0</v>
      </c>
      <c r="D63" s="115">
        <f>IF(C63&gt;'Projekte 26.1'!AG38,C63,'Projekte 26.1'!AG38)</f>
        <v>0</v>
      </c>
    </row>
    <row r="64" spans="1:4" ht="15.75" x14ac:dyDescent="0.25">
      <c r="A64" s="114">
        <f>'Projekte 26.1'!AD39</f>
        <v>0</v>
      </c>
      <c r="B64" s="115">
        <f>IF(A64&gt;'Projekte 26.1'!AE39,A64,'Projekte 26.1'!AE39)</f>
        <v>0</v>
      </c>
      <c r="C64" s="115">
        <f>IF(B64&gt;'Projekte 26.1'!AF39,B64,'Projekte 26.1'!AF39)</f>
        <v>0</v>
      </c>
      <c r="D64" s="115">
        <f>IF(C64&gt;'Projekte 26.1'!AG39,C64,'Projekte 26.1'!AG39)</f>
        <v>0</v>
      </c>
    </row>
    <row r="65" spans="1:4" ht="15.75" x14ac:dyDescent="0.25">
      <c r="A65" s="114">
        <f>'Projekte 26.1'!AD40</f>
        <v>0</v>
      </c>
      <c r="B65" s="115">
        <f>IF(A65&gt;'Projekte 26.1'!AE40,A65,'Projekte 26.1'!AE40)</f>
        <v>0</v>
      </c>
      <c r="C65" s="115">
        <f>IF(B65&gt;'Projekte 26.1'!AF40,B65,'Projekte 26.1'!AF40)</f>
        <v>0</v>
      </c>
      <c r="D65" s="115">
        <f>IF(C65&gt;'Projekte 26.1'!AG40,C65,'Projekte 26.1'!AG40)</f>
        <v>0</v>
      </c>
    </row>
    <row r="66" spans="1:4" ht="15.75" x14ac:dyDescent="0.25">
      <c r="A66" s="114">
        <f>'Projekte 26.1'!AD41</f>
        <v>0</v>
      </c>
      <c r="B66" s="115">
        <f>IF(A66&gt;'Projekte 26.1'!AE41,A66,'Projekte 26.1'!AE41)</f>
        <v>0</v>
      </c>
      <c r="C66" s="115">
        <f>IF(B66&gt;'Projekte 26.1'!AF41,B66,'Projekte 26.1'!AF41)</f>
        <v>0</v>
      </c>
      <c r="D66" s="115">
        <f>IF(C66&gt;'Projekte 26.1'!AG41,C66,'Projekte 26.1'!AG41)</f>
        <v>0</v>
      </c>
    </row>
    <row r="67" spans="1:4" ht="15.75" x14ac:dyDescent="0.25">
      <c r="A67" s="114">
        <f>'Projekte 26.1'!AD42</f>
        <v>0</v>
      </c>
      <c r="B67" s="115">
        <f>IF(A67&gt;'Projekte 26.1'!AE42,A67,'Projekte 26.1'!AE42)</f>
        <v>0</v>
      </c>
      <c r="C67" s="115">
        <f>IF(B67&gt;'Projekte 26.1'!AF42,B67,'Projekte 26.1'!AF42)</f>
        <v>0</v>
      </c>
      <c r="D67" s="115">
        <f>IF(C67&gt;'Projekte 26.1'!AG42,C67,'Projekte 26.1'!AG42)</f>
        <v>0</v>
      </c>
    </row>
    <row r="68" spans="1:4" ht="15.75" x14ac:dyDescent="0.25">
      <c r="A68" s="114">
        <f>'Projekte 26.1'!AD43</f>
        <v>0</v>
      </c>
      <c r="B68" s="115">
        <f>IF(A68&gt;'Projekte 26.1'!AE43,A68,'Projekte 26.1'!AE43)</f>
        <v>0</v>
      </c>
      <c r="C68" s="115">
        <f>IF(B68&gt;'Projekte 26.1'!AF43,B68,'Projekte 26.1'!AF43)</f>
        <v>0</v>
      </c>
      <c r="D68" s="115">
        <f>IF(C68&gt;'Projekte 26.1'!AG43,C68,'Projekte 26.1'!AG43)</f>
        <v>0</v>
      </c>
    </row>
    <row r="69" spans="1:4" ht="15.75" x14ac:dyDescent="0.25">
      <c r="A69" s="114">
        <f>'Projekte 26.1'!AD44</f>
        <v>0</v>
      </c>
      <c r="B69" s="115">
        <f>IF(A69&gt;'Projekte 26.1'!AE44,A69,'Projekte 26.1'!AE44)</f>
        <v>0</v>
      </c>
      <c r="C69" s="115">
        <f>IF(B69&gt;'Projekte 26.1'!AF44,B69,'Projekte 26.1'!AF44)</f>
        <v>0</v>
      </c>
      <c r="D69" s="115">
        <f>IF(C69&gt;'Projekte 26.1'!AG44,C69,'Projekte 26.1'!AG44)</f>
        <v>0</v>
      </c>
    </row>
    <row r="70" spans="1:4" ht="15.75" x14ac:dyDescent="0.25">
      <c r="A70" s="114">
        <f>'Projekte 26.1'!AD45</f>
        <v>0</v>
      </c>
      <c r="B70" s="115">
        <f>IF(A70&gt;'Projekte 26.1'!AE45,A70,'Projekte 26.1'!AE45)</f>
        <v>0</v>
      </c>
      <c r="C70" s="115">
        <f>IF(B70&gt;'Projekte 26.1'!AF45,B70,'Projekte 26.1'!AF45)</f>
        <v>0</v>
      </c>
      <c r="D70" s="115">
        <f>IF(C70&gt;'Projekte 26.1'!AG45,C70,'Projekte 26.1'!AG45)</f>
        <v>0</v>
      </c>
    </row>
    <row r="71" spans="1:4" ht="15.75" x14ac:dyDescent="0.25">
      <c r="A71" s="114">
        <f>'Projekte 26.1'!AD46</f>
        <v>0</v>
      </c>
      <c r="B71" s="115">
        <f>IF(A71&gt;'Projekte 26.1'!AE46,A71,'Projekte 26.1'!AE46)</f>
        <v>0</v>
      </c>
      <c r="C71" s="115">
        <f>IF(B71&gt;'Projekte 26.1'!AF46,B71,'Projekte 26.1'!AF46)</f>
        <v>0</v>
      </c>
      <c r="D71" s="115">
        <f>IF(C71&gt;'Projekte 26.1'!AG46,C71,'Projekte 26.1'!AG46)</f>
        <v>0</v>
      </c>
    </row>
    <row r="72" spans="1:4" ht="15.75" x14ac:dyDescent="0.25">
      <c r="A72" s="114">
        <f>'Projekte 26.1'!AD47</f>
        <v>0</v>
      </c>
      <c r="B72" s="115">
        <f>IF(A72&gt;'Projekte 26.1'!AE47,A72,'Projekte 26.1'!AE47)</f>
        <v>0</v>
      </c>
      <c r="C72" s="115">
        <f>IF(B72&gt;'Projekte 26.1'!AF47,B72,'Projekte 26.1'!AF47)</f>
        <v>0</v>
      </c>
      <c r="D72" s="115">
        <f>IF(C72&gt;'Projekte 26.1'!AG47,C72,'Projekte 26.1'!AG47)</f>
        <v>0</v>
      </c>
    </row>
    <row r="73" spans="1:4" ht="15.75" x14ac:dyDescent="0.25">
      <c r="A73" s="114">
        <f>'Projekte 26.1'!AD48</f>
        <v>0</v>
      </c>
      <c r="B73" s="115">
        <f>IF(A73&gt;'Projekte 26.1'!AE48,A73,'Projekte 26.1'!AE48)</f>
        <v>0</v>
      </c>
      <c r="C73" s="115">
        <f>IF(B73&gt;'Projekte 26.1'!AF48,B73,'Projekte 26.1'!AF48)</f>
        <v>0</v>
      </c>
      <c r="D73" s="115">
        <f>IF(C73&gt;'Projekte 26.1'!AG48,C73,'Projekte 26.1'!AG48)</f>
        <v>0</v>
      </c>
    </row>
    <row r="74" spans="1:4" ht="15.75" x14ac:dyDescent="0.25">
      <c r="A74" s="114">
        <f>'Projekte 26.1'!AD49</f>
        <v>0</v>
      </c>
      <c r="B74" s="115">
        <f>IF(A74&gt;'Projekte 26.1'!AE49,A74,'Projekte 26.1'!AE49)</f>
        <v>0</v>
      </c>
      <c r="C74" s="115">
        <f>IF(B74&gt;'Projekte 26.1'!AF49,B74,'Projekte 26.1'!AF49)</f>
        <v>0</v>
      </c>
      <c r="D74" s="115">
        <f>IF(C74&gt;'Projekte 26.1'!AG49,C74,'Projekte 26.1'!AG49)</f>
        <v>0</v>
      </c>
    </row>
    <row r="75" spans="1:4" ht="15.75" x14ac:dyDescent="0.25">
      <c r="A75" s="114">
        <f>'Projekte 26.1'!AD50</f>
        <v>0</v>
      </c>
      <c r="B75" s="115">
        <f>IF(A75&gt;'Projekte 26.1'!AE50,A75,'Projekte 26.1'!AE50)</f>
        <v>0</v>
      </c>
      <c r="C75" s="115">
        <f>IF(B75&gt;'Projekte 26.1'!AF50,B75,'Projekte 26.1'!AF50)</f>
        <v>0</v>
      </c>
      <c r="D75" s="115">
        <f>IF(C75&gt;'Projekte 26.1'!AG50,C75,'Projekte 26.1'!AG50)</f>
        <v>0</v>
      </c>
    </row>
    <row r="76" spans="1:4" ht="15.75" x14ac:dyDescent="0.25">
      <c r="A76" s="114">
        <f>'Projekte 26.1'!AD51</f>
        <v>0</v>
      </c>
      <c r="B76" s="115">
        <f>IF(A76&gt;'Projekte 26.1'!AE51,A76,'Projekte 26.1'!AE51)</f>
        <v>0</v>
      </c>
      <c r="C76" s="115">
        <f>IF(B76&gt;'Projekte 26.1'!AF51,B76,'Projekte 26.1'!AF51)</f>
        <v>0</v>
      </c>
      <c r="D76" s="115">
        <f>IF(C76&gt;'Projekte 26.1'!AG51,C76,'Projekte 26.1'!AG51)</f>
        <v>0</v>
      </c>
    </row>
    <row r="77" spans="1:4" ht="15.75" x14ac:dyDescent="0.25">
      <c r="A77" s="114">
        <f>'Projekte 26.1'!AD52</f>
        <v>0</v>
      </c>
      <c r="B77" s="115">
        <f>IF(A77&gt;'Projekte 26.1'!AE52,A77,'Projekte 26.1'!AE52)</f>
        <v>0</v>
      </c>
      <c r="C77" s="115">
        <f>IF(B77&gt;'Projekte 26.1'!AF52,B77,'Projekte 26.1'!AF52)</f>
        <v>0</v>
      </c>
      <c r="D77" s="115">
        <f>IF(C77&gt;'Projekte 26.1'!AG52,C77,'Projekte 26.1'!AG52)</f>
        <v>0</v>
      </c>
    </row>
    <row r="78" spans="1:4" ht="15.75" x14ac:dyDescent="0.25">
      <c r="A78" s="114">
        <f>'Projekte 26.1'!AD53</f>
        <v>0</v>
      </c>
      <c r="B78" s="115">
        <f>IF(A78&gt;'Projekte 26.1'!AE53,A78,'Projekte 26.1'!AE53)</f>
        <v>0</v>
      </c>
      <c r="C78" s="115">
        <f>IF(B78&gt;'Projekte 26.1'!AF53,B78,'Projekte 26.1'!AF53)</f>
        <v>0</v>
      </c>
      <c r="D78" s="115">
        <f>IF(C78&gt;'Projekte 26.1'!AG53,C78,'Projekte 26.1'!AG53)</f>
        <v>0</v>
      </c>
    </row>
    <row r="79" spans="1:4" ht="15.75" x14ac:dyDescent="0.25">
      <c r="A79" s="114">
        <f>'Projekte 26.1'!AD54</f>
        <v>0</v>
      </c>
      <c r="B79" s="115">
        <f>IF(A79&gt;'Projekte 26.1'!AE54,A79,'Projekte 26.1'!AE54)</f>
        <v>0</v>
      </c>
      <c r="C79" s="115">
        <f>IF(B79&gt;'Projekte 26.1'!AF54,B79,'Projekte 26.1'!AF54)</f>
        <v>0</v>
      </c>
      <c r="D79" s="115">
        <f>IF(C79&gt;'Projekte 26.1'!AG54,C79,'Projekte 26.1'!AG54)</f>
        <v>0</v>
      </c>
    </row>
    <row r="80" spans="1:4" ht="15.75" x14ac:dyDescent="0.25">
      <c r="A80" s="114">
        <f>'Projekte 26.1'!AD55</f>
        <v>0</v>
      </c>
      <c r="B80" s="115">
        <f>IF(A80&gt;'Projekte 26.1'!AE55,A80,'Projekte 26.1'!AE55)</f>
        <v>0</v>
      </c>
      <c r="C80" s="115">
        <f>IF(B80&gt;'Projekte 26.1'!AF55,B80,'Projekte 26.1'!AF55)</f>
        <v>0</v>
      </c>
      <c r="D80" s="115">
        <f>IF(C80&gt;'Projekte 26.1'!AG55,C80,'Projekte 26.1'!AG55)</f>
        <v>0</v>
      </c>
    </row>
    <row r="81" spans="1:4" ht="15.75" x14ac:dyDescent="0.25">
      <c r="A81" s="114">
        <f>'Projekte 26.1'!AD56</f>
        <v>0</v>
      </c>
      <c r="B81" s="115">
        <f>IF(A81&gt;'Projekte 26.1'!AE56,A81,'Projekte 26.1'!AE56)</f>
        <v>0</v>
      </c>
      <c r="C81" s="115">
        <f>IF(B81&gt;'Projekte 26.1'!AF56,B81,'Projekte 26.1'!AF56)</f>
        <v>0</v>
      </c>
      <c r="D81" s="115">
        <f>IF(C81&gt;'Projekte 26.1'!AG56,C81,'Projekte 26.1'!AG56)</f>
        <v>0</v>
      </c>
    </row>
    <row r="82" spans="1:4" ht="15.75" x14ac:dyDescent="0.25">
      <c r="A82" s="114">
        <f>'Projekte 26.1'!AD57</f>
        <v>0</v>
      </c>
      <c r="B82" s="115">
        <f>IF(A82&gt;'Projekte 26.1'!AE57,A82,'Projekte 26.1'!AE57)</f>
        <v>0</v>
      </c>
      <c r="C82" s="115">
        <f>IF(B82&gt;'Projekte 26.1'!AF57,B82,'Projekte 26.1'!AF57)</f>
        <v>0</v>
      </c>
      <c r="D82" s="115">
        <f>IF(C82&gt;'Projekte 26.1'!AG57,C82,'Projekte 26.1'!AG57)</f>
        <v>0</v>
      </c>
    </row>
    <row r="83" spans="1:4" ht="15.75" x14ac:dyDescent="0.25">
      <c r="A83" s="114">
        <f>'Projekte 26.1'!AD58</f>
        <v>0</v>
      </c>
      <c r="B83" s="115">
        <f>IF(A83&gt;'Projekte 26.1'!AE58,A83,'Projekte 26.1'!AE58)</f>
        <v>0</v>
      </c>
      <c r="C83" s="115">
        <f>IF(B83&gt;'Projekte 26.1'!AF58,B83,'Projekte 26.1'!AF58)</f>
        <v>0</v>
      </c>
      <c r="D83" s="115">
        <f>IF(C83&gt;'Projekte 26.1'!AG58,C83,'Projekte 26.1'!AG58)</f>
        <v>0</v>
      </c>
    </row>
    <row r="84" spans="1:4" ht="15.75" x14ac:dyDescent="0.25">
      <c r="A84" s="114">
        <f>'Projekte 26.1'!AD59</f>
        <v>0</v>
      </c>
      <c r="B84" s="115">
        <f>IF(A84&gt;'Projekte 26.1'!AE59,A84,'Projekte 26.1'!AE59)</f>
        <v>0</v>
      </c>
      <c r="C84" s="115">
        <f>IF(B84&gt;'Projekte 26.1'!AF59,B84,'Projekte 26.1'!AF59)</f>
        <v>0</v>
      </c>
      <c r="D84" s="115">
        <f>IF(C84&gt;'Projekte 26.1'!AG59,C84,'Projekte 26.1'!AG59)</f>
        <v>0</v>
      </c>
    </row>
    <row r="85" spans="1:4" ht="15.75" x14ac:dyDescent="0.25">
      <c r="A85" s="114">
        <f>'Projekte 26.1'!AD60</f>
        <v>0</v>
      </c>
      <c r="B85" s="115">
        <f>IF(A85&gt;'Projekte 26.1'!AE60,A85,'Projekte 26.1'!AE60)</f>
        <v>0</v>
      </c>
      <c r="C85" s="115">
        <f>IF(B85&gt;'Projekte 26.1'!AF60,B85,'Projekte 26.1'!AF60)</f>
        <v>0</v>
      </c>
      <c r="D85" s="115">
        <f>IF(C85&gt;'Projekte 26.1'!AG60,C85,'Projekte 26.1'!AG60)</f>
        <v>0</v>
      </c>
    </row>
    <row r="86" spans="1:4" ht="15.75" x14ac:dyDescent="0.25">
      <c r="A86" s="114">
        <f>'Projekte 26.1'!AD61</f>
        <v>0</v>
      </c>
      <c r="B86" s="115">
        <f>IF(A86&gt;'Projekte 26.1'!AE61,A86,'Projekte 26.1'!AE61)</f>
        <v>0</v>
      </c>
      <c r="C86" s="115">
        <f>IF(B86&gt;'Projekte 26.1'!AF61,B86,'Projekte 26.1'!AF61)</f>
        <v>0</v>
      </c>
      <c r="D86" s="115">
        <f>IF(C86&gt;'Projekte 26.1'!AG61,C86,'Projekte 26.1'!AG61)</f>
        <v>0</v>
      </c>
    </row>
    <row r="87" spans="1:4" ht="15.75" x14ac:dyDescent="0.25">
      <c r="A87" s="114">
        <f>'Projekte 26.1'!AD62</f>
        <v>0</v>
      </c>
      <c r="B87" s="115">
        <f>IF(A87&gt;'Projekte 26.1'!AE62,A87,'Projekte 26.1'!AE62)</f>
        <v>0</v>
      </c>
      <c r="C87" s="115">
        <f>IF(B87&gt;'Projekte 26.1'!AF62,B87,'Projekte 26.1'!AF62)</f>
        <v>0</v>
      </c>
      <c r="D87" s="115">
        <f>IF(C87&gt;'Projekte 26.1'!AG62,C87,'Projekte 26.1'!AG62)</f>
        <v>0</v>
      </c>
    </row>
    <row r="88" spans="1:4" ht="15.75" x14ac:dyDescent="0.25">
      <c r="A88" s="114">
        <f>'Projekte 26.1'!AD63</f>
        <v>0</v>
      </c>
      <c r="B88" s="115">
        <f>IF(A88&gt;'Projekte 26.1'!AE63,A88,'Projekte 26.1'!AE63)</f>
        <v>0</v>
      </c>
      <c r="C88" s="115">
        <f>IF(B88&gt;'Projekte 26.1'!AF63,B88,'Projekte 26.1'!AF63)</f>
        <v>0</v>
      </c>
      <c r="D88" s="115">
        <f>IF(C88&gt;'Projekte 26.1'!AG63,C88,'Projekte 26.1'!AG63)</f>
        <v>0</v>
      </c>
    </row>
    <row r="89" spans="1:4" ht="15.75" x14ac:dyDescent="0.25">
      <c r="A89" s="114">
        <f>'Projekte 26.1'!AD64</f>
        <v>0</v>
      </c>
      <c r="B89" s="115">
        <f>IF(A89&gt;'Projekte 26.1'!AE64,A89,'Projekte 26.1'!AE64)</f>
        <v>0</v>
      </c>
      <c r="C89" s="115">
        <f>IF(B89&gt;'Projekte 26.1'!AF64,B89,'Projekte 26.1'!AF64)</f>
        <v>0</v>
      </c>
      <c r="D89" s="115">
        <f>IF(C89&gt;'Projekte 26.1'!AG64,C89,'Projekte 26.1'!AG64)</f>
        <v>0</v>
      </c>
    </row>
    <row r="90" spans="1:4" ht="15.75" x14ac:dyDescent="0.25">
      <c r="A90" s="114">
        <f>'Projekte 26.1'!AD65</f>
        <v>0</v>
      </c>
      <c r="B90" s="115">
        <f>IF(A90&gt;'Projekte 26.1'!AE65,A90,'Projekte 26.1'!AE65)</f>
        <v>0</v>
      </c>
      <c r="C90" s="115">
        <f>IF(B90&gt;'Projekte 26.1'!AF65,B90,'Projekte 26.1'!AF65)</f>
        <v>0</v>
      </c>
      <c r="D90" s="115">
        <f>IF(C90&gt;'Projekte 26.1'!AG65,C90,'Projekte 26.1'!AG65)</f>
        <v>0</v>
      </c>
    </row>
    <row r="91" spans="1:4" ht="15.75" x14ac:dyDescent="0.25">
      <c r="A91" s="114">
        <f>'Projekte 26.1'!AD66</f>
        <v>0</v>
      </c>
      <c r="B91" s="115">
        <f>IF(A91&gt;'Projekte 26.1'!AE66,A91,'Projekte 26.1'!AE66)</f>
        <v>0</v>
      </c>
      <c r="C91" s="115">
        <f>IF(B91&gt;'Projekte 26.1'!AF66,B91,'Projekte 26.1'!AF66)</f>
        <v>0</v>
      </c>
      <c r="D91" s="115">
        <f>IF(C91&gt;'Projekte 26.1'!AG66,C91,'Projekte 26.1'!AG66)</f>
        <v>0</v>
      </c>
    </row>
    <row r="92" spans="1:4" ht="15.75" x14ac:dyDescent="0.25">
      <c r="A92" s="114">
        <f>'Projekte 26.1'!AD67</f>
        <v>0</v>
      </c>
      <c r="B92" s="115">
        <f>IF(A92&gt;'Projekte 26.1'!AE67,A92,'Projekte 26.1'!AE67)</f>
        <v>0</v>
      </c>
      <c r="C92" s="115">
        <f>IF(B92&gt;'Projekte 26.1'!AF67,B92,'Projekte 26.1'!AF67)</f>
        <v>0</v>
      </c>
      <c r="D92" s="115">
        <f>IF(C92&gt;'Projekte 26.1'!AG67,C92,'Projekte 26.1'!AG67)</f>
        <v>0</v>
      </c>
    </row>
    <row r="93" spans="1:4" ht="15.75" x14ac:dyDescent="0.25">
      <c r="A93" s="114">
        <f>'Projekte 26.1'!AD68</f>
        <v>0</v>
      </c>
      <c r="B93" s="115">
        <f>IF(A93&gt;'Projekte 26.1'!AE68,A93,'Projekte 26.1'!AE68)</f>
        <v>0</v>
      </c>
      <c r="C93" s="115">
        <f>IF(B93&gt;'Projekte 26.1'!AF68,B93,'Projekte 26.1'!AF68)</f>
        <v>0</v>
      </c>
      <c r="D93" s="115">
        <f>IF(C93&gt;'Projekte 26.1'!AG68,C93,'Projekte 26.1'!AG68)</f>
        <v>0</v>
      </c>
    </row>
    <row r="94" spans="1:4" ht="15.75" x14ac:dyDescent="0.25">
      <c r="A94" s="114">
        <f>'Projekte 26.1'!AD69</f>
        <v>0</v>
      </c>
      <c r="B94" s="115">
        <f>IF(A94&gt;'Projekte 26.1'!AE69,A94,'Projekte 26.1'!AE69)</f>
        <v>0</v>
      </c>
      <c r="C94" s="115">
        <f>IF(B94&gt;'Projekte 26.1'!AF69,B94,'Projekte 26.1'!AF69)</f>
        <v>0</v>
      </c>
      <c r="D94" s="115">
        <f>IF(C94&gt;'Projekte 26.1'!AG69,C94,'Projekte 26.1'!AG69)</f>
        <v>0</v>
      </c>
    </row>
    <row r="95" spans="1:4" ht="15.75" x14ac:dyDescent="0.25">
      <c r="A95" s="114">
        <f>'Projekte 26.1'!AD70</f>
        <v>0</v>
      </c>
      <c r="B95" s="115">
        <f>IF(A95&gt;'Projekte 26.1'!AE70,A95,'Projekte 26.1'!AE70)</f>
        <v>0</v>
      </c>
      <c r="C95" s="115">
        <f>IF(B95&gt;'Projekte 26.1'!AF70,B95,'Projekte 26.1'!AF70)</f>
        <v>0</v>
      </c>
      <c r="D95" s="115">
        <f>IF(C95&gt;'Projekte 26.1'!AG70,C95,'Projekte 26.1'!AG70)</f>
        <v>0</v>
      </c>
    </row>
    <row r="96" spans="1:4" ht="15.75" x14ac:dyDescent="0.25">
      <c r="A96" s="114">
        <f>'Projekte 26.1'!AD71</f>
        <v>0</v>
      </c>
      <c r="B96" s="115">
        <f>IF(A96&gt;'Projekte 26.1'!AE71,A96,'Projekte 26.1'!AE71)</f>
        <v>0</v>
      </c>
      <c r="C96" s="115">
        <f>IF(B96&gt;'Projekte 26.1'!AF71,B96,'Projekte 26.1'!AF71)</f>
        <v>0</v>
      </c>
      <c r="D96" s="115">
        <f>IF(C96&gt;'Projekte 26.1'!AG71,C96,'Projekte 26.1'!AG71)</f>
        <v>0</v>
      </c>
    </row>
    <row r="97" spans="1:4" ht="15.75" x14ac:dyDescent="0.25">
      <c r="A97" s="114">
        <f>'Projekte 26.1'!AD72</f>
        <v>0</v>
      </c>
      <c r="B97" s="115">
        <f>IF(A97&gt;'Projekte 26.1'!AE72,A97,'Projekte 26.1'!AE72)</f>
        <v>0</v>
      </c>
      <c r="C97" s="115">
        <f>IF(B97&gt;'Projekte 26.1'!AF72,B97,'Projekte 26.1'!AF72)</f>
        <v>0</v>
      </c>
      <c r="D97" s="115">
        <f>IF(C97&gt;'Projekte 26.1'!AG72,C97,'Projekte 26.1'!AG72)</f>
        <v>0</v>
      </c>
    </row>
    <row r="98" spans="1:4" ht="15.75" x14ac:dyDescent="0.25">
      <c r="A98" s="114">
        <f>'Projekte 26.1'!AD73</f>
        <v>0</v>
      </c>
      <c r="B98" s="115">
        <f>IF(A98&gt;'Projekte 26.1'!AE73,A98,'Projekte 26.1'!AE73)</f>
        <v>0</v>
      </c>
      <c r="C98" s="115">
        <f>IF(B98&gt;'Projekte 26.1'!AF73,B98,'Projekte 26.1'!AF73)</f>
        <v>0</v>
      </c>
      <c r="D98" s="115">
        <f>IF(C98&gt;'Projekte 26.1'!AG73,C98,'Projekte 26.1'!AG73)</f>
        <v>0</v>
      </c>
    </row>
    <row r="99" spans="1:4" ht="15.75" x14ac:dyDescent="0.25">
      <c r="A99" s="114">
        <f>'Projekte 26.1'!AD74</f>
        <v>0</v>
      </c>
      <c r="B99" s="115">
        <f>IF(A99&gt;'Projekte 26.1'!AE74,A99,'Projekte 26.1'!AE74)</f>
        <v>0</v>
      </c>
      <c r="C99" s="115">
        <f>IF(B99&gt;'Projekte 26.1'!AF74,B99,'Projekte 26.1'!AF74)</f>
        <v>0</v>
      </c>
      <c r="D99" s="115">
        <f>IF(C99&gt;'Projekte 26.1'!AG74,C99,'Projekte 26.1'!AG74)</f>
        <v>0</v>
      </c>
    </row>
    <row r="100" spans="1:4" ht="15.75" x14ac:dyDescent="0.25">
      <c r="A100" s="114">
        <f>'Projekte 26.1'!AD75</f>
        <v>0</v>
      </c>
      <c r="B100" s="115">
        <f>IF(A100&gt;'Projekte 26.1'!AE75,A100,'Projekte 26.1'!AE75)</f>
        <v>0</v>
      </c>
      <c r="C100" s="115">
        <f>IF(B100&gt;'Projekte 26.1'!AF75,B100,'Projekte 26.1'!AF75)</f>
        <v>0</v>
      </c>
      <c r="D100" s="115">
        <f>IF(C100&gt;'Projekte 26.1'!AG75,C100,'Projekte 26.1'!AG75)</f>
        <v>0</v>
      </c>
    </row>
    <row r="101" spans="1:4" ht="15.75" x14ac:dyDescent="0.25">
      <c r="A101" s="114">
        <f>'Projekte 26.1'!AD76</f>
        <v>0</v>
      </c>
      <c r="B101" s="115">
        <f>IF(A101&gt;'Projekte 26.1'!AE76,A101,'Projekte 26.1'!AE76)</f>
        <v>0</v>
      </c>
      <c r="C101" s="115">
        <f>IF(B101&gt;'Projekte 26.1'!AF76,B101,'Projekte 26.1'!AF76)</f>
        <v>0</v>
      </c>
      <c r="D101" s="115">
        <f>IF(C101&gt;'Projekte 26.1'!AG76,C101,'Projekte 26.1'!AG76)</f>
        <v>0</v>
      </c>
    </row>
    <row r="102" spans="1:4" ht="15.75" x14ac:dyDescent="0.25">
      <c r="A102" s="114">
        <f>'Projekte 26.1'!AD77</f>
        <v>0</v>
      </c>
      <c r="B102" s="115">
        <f>IF(A102&gt;'Projekte 26.1'!AE77,A102,'Projekte 26.1'!AE77)</f>
        <v>0</v>
      </c>
      <c r="C102" s="115">
        <f>IF(B102&gt;'Projekte 26.1'!AF77,B102,'Projekte 26.1'!AF77)</f>
        <v>0</v>
      </c>
      <c r="D102" s="115">
        <f>IF(C102&gt;'Projekte 26.1'!AG77,C102,'Projekte 26.1'!AG77)</f>
        <v>0</v>
      </c>
    </row>
    <row r="103" spans="1:4" ht="15.75" x14ac:dyDescent="0.25">
      <c r="A103" s="114">
        <f>'Projekte 26.1'!AD78</f>
        <v>0</v>
      </c>
      <c r="B103" s="115">
        <f>IF(A103&gt;'Projekte 26.1'!AE78,A103,'Projekte 26.1'!AE78)</f>
        <v>0</v>
      </c>
      <c r="C103" s="115">
        <f>IF(B103&gt;'Projekte 26.1'!AF78,B103,'Projekte 26.1'!AF78)</f>
        <v>0</v>
      </c>
      <c r="D103" s="115">
        <f>IF(C103&gt;'Projekte 26.1'!AG78,C103,'Projekte 26.1'!AG78)</f>
        <v>0</v>
      </c>
    </row>
    <row r="104" spans="1:4" ht="15.75" x14ac:dyDescent="0.25">
      <c r="A104" s="114">
        <f>'Projekte 26.1'!AD79</f>
        <v>0</v>
      </c>
      <c r="B104" s="115">
        <f>IF(A104&gt;'Projekte 26.1'!AE79,A104,'Projekte 26.1'!AE79)</f>
        <v>0</v>
      </c>
      <c r="C104" s="115">
        <f>IF(B104&gt;'Projekte 26.1'!AF79,B104,'Projekte 26.1'!AF79)</f>
        <v>0</v>
      </c>
      <c r="D104" s="115">
        <f>IF(C104&gt;'Projekte 26.1'!AG79,C104,'Projekte 26.1'!AG79)</f>
        <v>0</v>
      </c>
    </row>
    <row r="105" spans="1:4" ht="15.75" x14ac:dyDescent="0.25">
      <c r="A105" s="114">
        <f>'Projekte 26.1'!AC120</f>
        <v>0</v>
      </c>
      <c r="B105" s="115">
        <f>IF(A105&gt;'Projekte 26.1'!AD120,A105,'Projekte 26.1'!AD120)</f>
        <v>0</v>
      </c>
      <c r="C105" s="115">
        <f>IF(B105&gt;'Projekte 26.1'!AE120,B105,'Projekte 26.1'!AE120)</f>
        <v>0</v>
      </c>
      <c r="D105" s="115">
        <f>IF(C105&gt;'Projekte 26.1'!AF120,C105,'Projekte 26.1'!AF120)</f>
        <v>0</v>
      </c>
    </row>
    <row r="106" spans="1:4" ht="15.75" x14ac:dyDescent="0.25">
      <c r="A106" s="114">
        <f>'Projekte 26.1'!AC121</f>
        <v>0</v>
      </c>
      <c r="B106" s="115">
        <f>IF(A106&gt;'Projekte 26.1'!AD121,A106,'Projekte 26.1'!AD121)</f>
        <v>0</v>
      </c>
      <c r="C106" s="115">
        <f>IF(B106&gt;'Projekte 26.1'!AE121,B106,'Projekte 26.1'!AE121)</f>
        <v>0</v>
      </c>
      <c r="D106" s="115">
        <f>IF(C106&gt;'Projekte 26.1'!AF121,C106,'Projekte 26.1'!AF121)</f>
        <v>0</v>
      </c>
    </row>
    <row r="107" spans="1:4" ht="15.75" x14ac:dyDescent="0.25">
      <c r="A107" s="114">
        <f>'Projekte 26.1'!AC122</f>
        <v>0</v>
      </c>
      <c r="B107" s="115">
        <f>IF(A107&gt;'Projekte 26.1'!AD122,A107,'Projekte 26.1'!AD122)</f>
        <v>0</v>
      </c>
      <c r="C107" s="115">
        <f>IF(B107&gt;'Projekte 26.1'!AE122,B107,'Projekte 26.1'!AE122)</f>
        <v>0</v>
      </c>
      <c r="D107" s="115">
        <f>IF(C107&gt;'Projekte 26.1'!AF122,C107,'Projekte 26.1'!AF122)</f>
        <v>0</v>
      </c>
    </row>
    <row r="108" spans="1:4" ht="15.75" x14ac:dyDescent="0.25">
      <c r="A108" s="114">
        <f>'Projekte 26.1'!AC123</f>
        <v>0</v>
      </c>
      <c r="B108" s="115">
        <f>IF(A108&gt;'Projekte 26.1'!AD123,A108,'Projekte 26.1'!AD123)</f>
        <v>0</v>
      </c>
      <c r="C108" s="115">
        <f>IF(B108&gt;'Projekte 26.1'!AE123,B108,'Projekte 26.1'!AE123)</f>
        <v>0</v>
      </c>
      <c r="D108" s="115">
        <f>IF(C108&gt;'Projekte 26.1'!AF123,C108,'Projekte 26.1'!AF123)</f>
        <v>0</v>
      </c>
    </row>
    <row r="109" spans="1:4" ht="15.75" x14ac:dyDescent="0.25">
      <c r="A109" s="114">
        <f>'Projekte 26.1'!AC124</f>
        <v>0</v>
      </c>
      <c r="B109" s="115">
        <f>IF(A109&gt;'Projekte 26.1'!AD124,A109,'Projekte 26.1'!AD124)</f>
        <v>0</v>
      </c>
      <c r="C109" s="115">
        <f>IF(B109&gt;'Projekte 26.1'!AE124,B109,'Projekte 26.1'!AE124)</f>
        <v>0</v>
      </c>
      <c r="D109" s="115">
        <f>IF(C109&gt;'Projekte 26.1'!AF124,C109,'Projekte 26.1'!AF124)</f>
        <v>0</v>
      </c>
    </row>
    <row r="110" spans="1:4" ht="15.75" x14ac:dyDescent="0.25">
      <c r="A110" s="114">
        <f>'Projekte 26.1'!AC125</f>
        <v>0</v>
      </c>
      <c r="B110" s="115">
        <f>IF(A110&gt;'Projekte 26.1'!AD125,A110,'Projekte 26.1'!AD125)</f>
        <v>0</v>
      </c>
      <c r="C110" s="115">
        <f>IF(B110&gt;'Projekte 26.1'!AE125,B110,'Projekte 26.1'!AE125)</f>
        <v>0</v>
      </c>
      <c r="D110" s="115">
        <f>IF(C110&gt;'Projekte 26.1'!AF125,C110,'Projekte 26.1'!AF125)</f>
        <v>0</v>
      </c>
    </row>
    <row r="111" spans="1:4" ht="15.75" x14ac:dyDescent="0.25">
      <c r="A111" s="114">
        <f>'Projekte 26.1'!AC126</f>
        <v>0</v>
      </c>
      <c r="B111" s="115">
        <f>IF(A111&gt;'Projekte 26.1'!AD126,A111,'Projekte 26.1'!AD126)</f>
        <v>0</v>
      </c>
      <c r="C111" s="115">
        <f>IF(B111&gt;'Projekte 26.1'!AE126,B111,'Projekte 26.1'!AE126)</f>
        <v>0</v>
      </c>
      <c r="D111" s="115">
        <f>IF(C111&gt;'Projekte 26.1'!AF126,C111,'Projekte 26.1'!AF126)</f>
        <v>0</v>
      </c>
    </row>
    <row r="112" spans="1:4" ht="15.75" x14ac:dyDescent="0.25">
      <c r="A112" s="114">
        <f>'Projekte 26.1'!AC127</f>
        <v>0</v>
      </c>
      <c r="B112" s="115">
        <f>IF(A112&gt;'Projekte 26.1'!AD127,A112,'Projekte 26.1'!AD127)</f>
        <v>0</v>
      </c>
      <c r="C112" s="115">
        <f>IF(B112&gt;'Projekte 26.1'!AE127,B112,'Projekte 26.1'!AE127)</f>
        <v>0</v>
      </c>
      <c r="D112" s="115">
        <f>IF(C112&gt;'Projekte 26.1'!AF127,C112,'Projekte 26.1'!AF127)</f>
        <v>0</v>
      </c>
    </row>
    <row r="113" spans="1:4" ht="15.75" x14ac:dyDescent="0.25">
      <c r="A113" s="114">
        <f>'Projekte 26.1'!AC128</f>
        <v>0</v>
      </c>
      <c r="B113" s="115">
        <f>IF(A113&gt;'Projekte 26.1'!AD128,A113,'Projekte 26.1'!AD128)</f>
        <v>0</v>
      </c>
      <c r="C113" s="115">
        <f>IF(B113&gt;'Projekte 26.1'!AE128,B113,'Projekte 26.1'!AE128)</f>
        <v>0</v>
      </c>
      <c r="D113" s="115">
        <f>IF(C113&gt;'Projekte 26.1'!AF128,C113,'Projekte 26.1'!AF128)</f>
        <v>0</v>
      </c>
    </row>
    <row r="114" spans="1:4" ht="15.75" x14ac:dyDescent="0.25">
      <c r="A114" s="114">
        <f>'Projekte 26.1'!AC129</f>
        <v>0</v>
      </c>
      <c r="B114" s="115">
        <f>IF(A114&gt;'Projekte 26.1'!AD129,A114,'Projekte 26.1'!AD129)</f>
        <v>0</v>
      </c>
      <c r="C114" s="115">
        <f>IF(B114&gt;'Projekte 26.1'!AE129,B114,'Projekte 26.1'!AE129)</f>
        <v>0</v>
      </c>
      <c r="D114" s="115">
        <f>IF(C114&gt;'Projekte 26.1'!AF129,C114,'Projekte 26.1'!AF129)</f>
        <v>0</v>
      </c>
    </row>
    <row r="115" spans="1:4" ht="15.75" x14ac:dyDescent="0.25">
      <c r="A115" s="114">
        <f>'Projekte 26.1'!AC130</f>
        <v>0</v>
      </c>
      <c r="B115" s="115">
        <f>IF(A115&gt;'Projekte 26.1'!AD130,A115,'Projekte 26.1'!AD130)</f>
        <v>0</v>
      </c>
      <c r="C115" s="115">
        <f>IF(B115&gt;'Projekte 26.1'!AE130,B115,'Projekte 26.1'!AE130)</f>
        <v>0</v>
      </c>
      <c r="D115" s="115">
        <f>IF(C115&gt;'Projekte 26.1'!AF130,C115,'Projekte 26.1'!AF130)</f>
        <v>0</v>
      </c>
    </row>
    <row r="116" spans="1:4" ht="15.75" x14ac:dyDescent="0.25">
      <c r="A116" s="114">
        <f>'Projekte 26.1'!AC131</f>
        <v>0</v>
      </c>
      <c r="B116" s="115">
        <f>IF(A116&gt;'Projekte 26.1'!AD131,A116,'Projekte 26.1'!AD131)</f>
        <v>0</v>
      </c>
      <c r="C116" s="115">
        <f>IF(B116&gt;'Projekte 26.1'!AE131,B116,'Projekte 26.1'!AE131)</f>
        <v>0</v>
      </c>
      <c r="D116" s="115">
        <f>IF(C116&gt;'Projekte 26.1'!AF131,C116,'Projekte 26.1'!AF131)</f>
        <v>0</v>
      </c>
    </row>
    <row r="117" spans="1:4" ht="15.75" x14ac:dyDescent="0.25">
      <c r="A117" s="114">
        <f>'Projekte 26.1'!AC132</f>
        <v>0</v>
      </c>
      <c r="B117" s="115">
        <f>IF(A117&gt;'Projekte 26.1'!AD132,A117,'Projekte 26.1'!AD132)</f>
        <v>0</v>
      </c>
      <c r="C117" s="115">
        <f>IF(B117&gt;'Projekte 26.1'!AE132,B117,'Projekte 26.1'!AE132)</f>
        <v>0</v>
      </c>
      <c r="D117" s="115">
        <f>IF(C117&gt;'Projekte 26.1'!AF132,C117,'Projekte 26.1'!AF132)</f>
        <v>0</v>
      </c>
    </row>
    <row r="118" spans="1:4" ht="15.75" x14ac:dyDescent="0.25">
      <c r="A118" s="114">
        <f>'Projekte 26.1'!AC133</f>
        <v>0</v>
      </c>
      <c r="B118" s="115">
        <f>IF(A118&gt;'Projekte 26.1'!AD133,A118,'Projekte 26.1'!AD133)</f>
        <v>0</v>
      </c>
      <c r="C118" s="115">
        <f>IF(B118&gt;'Projekte 26.1'!AE133,B118,'Projekte 26.1'!AE133)</f>
        <v>0</v>
      </c>
      <c r="D118" s="115">
        <f>IF(C118&gt;'Projekte 26.1'!AF133,C118,'Projekte 26.1'!AF133)</f>
        <v>0</v>
      </c>
    </row>
    <row r="119" spans="1:4" ht="15.75" x14ac:dyDescent="0.25">
      <c r="A119" s="114">
        <f>'Projekte 26.1'!AC134</f>
        <v>0</v>
      </c>
      <c r="B119" s="115">
        <f>IF(A119&gt;'Projekte 26.1'!AD134,A119,'Projekte 26.1'!AD134)</f>
        <v>0</v>
      </c>
      <c r="C119" s="115">
        <f>IF(B119&gt;'Projekte 26.1'!AE134,B119,'Projekte 26.1'!AE134)</f>
        <v>0</v>
      </c>
      <c r="D119" s="115">
        <f>IF(C119&gt;'Projekte 26.1'!AF134,C119,'Projekte 26.1'!AF134)</f>
        <v>0</v>
      </c>
    </row>
    <row r="120" spans="1:4" ht="15.75" x14ac:dyDescent="0.25">
      <c r="A120" s="114">
        <f>'Projekte 26.1'!AC135</f>
        <v>0</v>
      </c>
      <c r="B120" s="115">
        <f>IF(A120&gt;'Projekte 26.1'!AD135,A120,'Projekte 26.1'!AD135)</f>
        <v>0</v>
      </c>
      <c r="C120" s="115">
        <f>IF(B120&gt;'Projekte 26.1'!AE135,B120,'Projekte 26.1'!AE135)</f>
        <v>0</v>
      </c>
      <c r="D120" s="115">
        <f>IF(C120&gt;'Projekte 26.1'!AF135,C120,'Projekte 26.1'!AF135)</f>
        <v>0</v>
      </c>
    </row>
    <row r="121" spans="1:4" ht="15.75" x14ac:dyDescent="0.25">
      <c r="A121" s="114">
        <f>'Projekte 26.1'!AC136</f>
        <v>0</v>
      </c>
      <c r="B121" s="115">
        <f>IF(A121&gt;'Projekte 26.1'!AD136,A121,'Projekte 26.1'!AD136)</f>
        <v>0</v>
      </c>
      <c r="C121" s="115">
        <f>IF(B121&gt;'Projekte 26.1'!AE136,B121,'Projekte 26.1'!AE136)</f>
        <v>0</v>
      </c>
      <c r="D121" s="115">
        <f>IF(C121&gt;'Projekte 26.1'!AF136,C121,'Projekte 26.1'!AF136)</f>
        <v>0</v>
      </c>
    </row>
    <row r="122" spans="1:4" ht="15.75" x14ac:dyDescent="0.25">
      <c r="A122" s="114">
        <f>'Projekte 26.1'!AC137</f>
        <v>0</v>
      </c>
      <c r="B122" s="115">
        <f>IF(A122&gt;'Projekte 26.1'!AD137,A122,'Projekte 26.1'!AD137)</f>
        <v>0</v>
      </c>
      <c r="C122" s="115">
        <f>IF(B122&gt;'Projekte 26.1'!AE137,B122,'Projekte 26.1'!AE137)</f>
        <v>0</v>
      </c>
      <c r="D122" s="115">
        <f>IF(C122&gt;'Projekte 26.1'!AF137,C122,'Projekte 26.1'!AF137)</f>
        <v>0</v>
      </c>
    </row>
    <row r="123" spans="1:4" ht="15.75" x14ac:dyDescent="0.25">
      <c r="A123" s="114">
        <f>'Projekte 26.1'!AC138</f>
        <v>0</v>
      </c>
      <c r="B123" s="115">
        <f>IF(A123&gt;'Projekte 26.1'!AD138,A123,'Projekte 26.1'!AD138)</f>
        <v>0</v>
      </c>
      <c r="C123" s="115">
        <f>IF(B123&gt;'Projekte 26.1'!AE138,B123,'Projekte 26.1'!AE138)</f>
        <v>0</v>
      </c>
      <c r="D123" s="115">
        <f>IF(C123&gt;'Projekte 26.1'!AF138,C123,'Projekte 26.1'!AF138)</f>
        <v>0</v>
      </c>
    </row>
    <row r="124" spans="1:4" ht="15.75" x14ac:dyDescent="0.25">
      <c r="A124" s="114">
        <f>'Projekte 26.1'!AC139</f>
        <v>0</v>
      </c>
      <c r="B124" s="115">
        <f>IF(A124&gt;'Projekte 26.1'!AD139,A124,'Projekte 26.1'!AD139)</f>
        <v>0</v>
      </c>
      <c r="C124" s="115">
        <f>IF(B124&gt;'Projekte 26.1'!AE139,B124,'Projekte 26.1'!AE139)</f>
        <v>0</v>
      </c>
      <c r="D124" s="115">
        <f>IF(C124&gt;'Projekte 26.1'!AF139,C124,'Projekte 26.1'!AF139)</f>
        <v>0</v>
      </c>
    </row>
    <row r="125" spans="1:4" ht="15.75" x14ac:dyDescent="0.25">
      <c r="A125" s="114">
        <f>'Projekte 26.1'!AC140</f>
        <v>0</v>
      </c>
      <c r="B125" s="115">
        <f>IF(A125&gt;'Projekte 26.1'!AD140,A125,'Projekte 26.1'!AD140)</f>
        <v>0</v>
      </c>
      <c r="C125" s="115">
        <f>IF(B125&gt;'Projekte 26.1'!AE140,B125,'Projekte 26.1'!AE140)</f>
        <v>0</v>
      </c>
      <c r="D125" s="115">
        <f>IF(C125&gt;'Projekte 26.1'!AF140,C125,'Projekte 26.1'!AF140)</f>
        <v>0</v>
      </c>
    </row>
    <row r="126" spans="1:4" ht="15.75" x14ac:dyDescent="0.25">
      <c r="A126" s="114">
        <f>'Projekte 26.1'!AC141</f>
        <v>0</v>
      </c>
      <c r="B126" s="115">
        <f>IF(A126&gt;'Projekte 26.1'!AD141,A126,'Projekte 26.1'!AD141)</f>
        <v>0</v>
      </c>
      <c r="C126" s="115">
        <f>IF(B126&gt;'Projekte 26.1'!AE141,B126,'Projekte 26.1'!AE141)</f>
        <v>0</v>
      </c>
      <c r="D126" s="115">
        <f>IF(C126&gt;'Projekte 26.1'!AF141,C126,'Projekte 26.1'!AF141)</f>
        <v>0</v>
      </c>
    </row>
    <row r="127" spans="1:4" ht="15.75" x14ac:dyDescent="0.25">
      <c r="A127" s="114">
        <f>'Projekte 26.1'!AC142</f>
        <v>0</v>
      </c>
      <c r="B127" s="115">
        <f>IF(A127&gt;'Projekte 26.1'!AD142,A127,'Projekte 26.1'!AD142)</f>
        <v>0</v>
      </c>
      <c r="C127" s="115">
        <f>IF(B127&gt;'Projekte 26.1'!AE142,B127,'Projekte 26.1'!AE142)</f>
        <v>0</v>
      </c>
      <c r="D127" s="115">
        <f>IF(C127&gt;'Projekte 26.1'!AF142,C127,'Projekte 26.1'!AF142)</f>
        <v>0</v>
      </c>
    </row>
    <row r="128" spans="1:4" ht="15.75" x14ac:dyDescent="0.25">
      <c r="A128" s="114">
        <f>'Projekte 26.1'!AC143</f>
        <v>0</v>
      </c>
      <c r="B128" s="115">
        <f>IF(A128&gt;'Projekte 26.1'!AD143,A128,'Projekte 26.1'!AD143)</f>
        <v>0</v>
      </c>
      <c r="C128" s="115">
        <f>IF(B128&gt;'Projekte 26.1'!AE143,B128,'Projekte 26.1'!AE143)</f>
        <v>0</v>
      </c>
      <c r="D128" s="115">
        <f>IF(C128&gt;'Projekte 26.1'!AF143,C128,'Projekte 26.1'!AF143)</f>
        <v>0</v>
      </c>
    </row>
    <row r="129" spans="1:4" ht="15.75" x14ac:dyDescent="0.25">
      <c r="A129" s="114">
        <f>'Projekte 26.1'!AC144</f>
        <v>0</v>
      </c>
      <c r="B129" s="115">
        <f>IF(A129&gt;'Projekte 26.1'!AD144,A129,'Projekte 26.1'!AD144)</f>
        <v>0</v>
      </c>
      <c r="C129" s="115">
        <f>IF(B129&gt;'Projekte 26.1'!AE144,B129,'Projekte 26.1'!AE144)</f>
        <v>0</v>
      </c>
      <c r="D129" s="115">
        <f>IF(C129&gt;'Projekte 26.1'!AF144,C129,'Projekte 26.1'!AF144)</f>
        <v>0</v>
      </c>
    </row>
    <row r="130" spans="1:4" ht="15.75" x14ac:dyDescent="0.25">
      <c r="A130" s="114">
        <f>'Projekte 26.1'!AC145</f>
        <v>0</v>
      </c>
      <c r="B130" s="115">
        <f>IF(A130&gt;'Projekte 26.1'!AD145,A130,'Projekte 26.1'!AD145)</f>
        <v>0</v>
      </c>
      <c r="C130" s="115">
        <f>IF(B130&gt;'Projekte 26.1'!AE145,B130,'Projekte 26.1'!AE145)</f>
        <v>0</v>
      </c>
      <c r="D130" s="115">
        <f>IF(C130&gt;'Projekte 26.1'!AF145,C130,'Projekte 26.1'!AF145)</f>
        <v>0</v>
      </c>
    </row>
    <row r="131" spans="1:4" ht="15.75" x14ac:dyDescent="0.25">
      <c r="A131" s="114">
        <f>'Projekte 26.1'!AC146</f>
        <v>0</v>
      </c>
      <c r="B131" s="115">
        <f>IF(A131&gt;'Projekte 26.1'!AD146,A131,'Projekte 26.1'!AD146)</f>
        <v>0</v>
      </c>
      <c r="C131" s="115">
        <f>IF(B131&gt;'Projekte 26.1'!AE146,B131,'Projekte 26.1'!AE146)</f>
        <v>0</v>
      </c>
      <c r="D131" s="115">
        <f>IF(C131&gt;'Projekte 26.1'!AF146,C131,'Projekte 26.1'!AF146)</f>
        <v>0</v>
      </c>
    </row>
    <row r="132" spans="1:4" ht="15.75" x14ac:dyDescent="0.25">
      <c r="A132" s="114">
        <f>'Projekte 26.1'!AC147</f>
        <v>0</v>
      </c>
      <c r="B132" s="115">
        <f>IF(A132&gt;'Projekte 26.1'!AD147,A132,'Projekte 26.1'!AD147)</f>
        <v>0</v>
      </c>
      <c r="C132" s="115">
        <f>IF(B132&gt;'Projekte 26.1'!AE147,B132,'Projekte 26.1'!AE147)</f>
        <v>0</v>
      </c>
      <c r="D132" s="115">
        <f>IF(C132&gt;'Projekte 26.1'!AF147,C132,'Projekte 26.1'!AF147)</f>
        <v>0</v>
      </c>
    </row>
    <row r="133" spans="1:4" ht="15.75" x14ac:dyDescent="0.25">
      <c r="A133" s="114">
        <f>'Projekte 26.1'!AC148</f>
        <v>0</v>
      </c>
      <c r="B133" s="115">
        <f>IF(A133&gt;'Projekte 26.1'!AD148,A133,'Projekte 26.1'!AD148)</f>
        <v>0</v>
      </c>
      <c r="C133" s="115">
        <f>IF(B133&gt;'Projekte 26.1'!AE148,B133,'Projekte 26.1'!AE148)</f>
        <v>0</v>
      </c>
      <c r="D133" s="115">
        <f>IF(C133&gt;'Projekte 26.1'!AF148,C133,'Projekte 26.1'!AF148)</f>
        <v>0</v>
      </c>
    </row>
    <row r="134" spans="1:4" ht="15.75" x14ac:dyDescent="0.25">
      <c r="A134" s="114">
        <f>'Projekte 26.1'!AC149</f>
        <v>0</v>
      </c>
      <c r="B134" s="115">
        <f>IF(A134&gt;'Projekte 26.1'!AD149,A134,'Projekte 26.1'!AD149)</f>
        <v>0</v>
      </c>
      <c r="C134" s="115">
        <f>IF(B134&gt;'Projekte 26.1'!AE149,B134,'Projekte 26.1'!AE149)</f>
        <v>0</v>
      </c>
      <c r="D134" s="115">
        <f>IF(C134&gt;'Projekte 26.1'!AF149,C134,'Projekte 26.1'!AF149)</f>
        <v>0</v>
      </c>
    </row>
    <row r="135" spans="1:4" ht="15.75" x14ac:dyDescent="0.25">
      <c r="A135" s="114">
        <f>'Projekte 26.1'!AC150</f>
        <v>0</v>
      </c>
      <c r="B135" s="115">
        <f>IF(A135&gt;'Projekte 26.1'!AD150,A135,'Projekte 26.1'!AD150)</f>
        <v>0</v>
      </c>
      <c r="C135" s="115">
        <f>IF(B135&gt;'Projekte 26.1'!AE150,B135,'Projekte 26.1'!AE150)</f>
        <v>0</v>
      </c>
      <c r="D135" s="115">
        <f>IF(C135&gt;'Projekte 26.1'!AF150,C135,'Projekte 26.1'!AF150)</f>
        <v>0</v>
      </c>
    </row>
    <row r="136" spans="1:4" ht="15.75" x14ac:dyDescent="0.25">
      <c r="A136" s="114">
        <f>'Projekte 26.1'!AC151</f>
        <v>0</v>
      </c>
      <c r="B136" s="115">
        <f>IF(A136&gt;'Projekte 26.1'!AD151,A136,'Projekte 26.1'!AD151)</f>
        <v>0</v>
      </c>
      <c r="C136" s="115">
        <f>IF(B136&gt;'Projekte 26.1'!AE151,B136,'Projekte 26.1'!AE151)</f>
        <v>0</v>
      </c>
      <c r="D136" s="115">
        <f>IF(C136&gt;'Projekte 26.1'!AF151,C136,'Projekte 26.1'!AF151)</f>
        <v>0</v>
      </c>
    </row>
    <row r="137" spans="1:4" ht="15.75" x14ac:dyDescent="0.25">
      <c r="A137" s="114">
        <f>'Projekte 26.1'!AC152</f>
        <v>0</v>
      </c>
      <c r="B137" s="115">
        <f>IF(A137&gt;'Projekte 26.1'!AD152,A137,'Projekte 26.1'!AD152)</f>
        <v>0</v>
      </c>
      <c r="C137" s="115">
        <f>IF(B137&gt;'Projekte 26.1'!AE152,B137,'Projekte 26.1'!AE152)</f>
        <v>0</v>
      </c>
      <c r="D137" s="115">
        <f>IF(C137&gt;'Projekte 26.1'!AF152,C137,'Projekte 26.1'!AF152)</f>
        <v>0</v>
      </c>
    </row>
    <row r="138" spans="1:4" ht="15.75" x14ac:dyDescent="0.25">
      <c r="A138" s="114">
        <f>'Projekte 26.1'!AC153</f>
        <v>0</v>
      </c>
      <c r="B138" s="115">
        <f>IF(A138&gt;'Projekte 26.1'!AD153,A138,'Projekte 26.1'!AD153)</f>
        <v>0</v>
      </c>
      <c r="C138" s="115">
        <f>IF(B138&gt;'Projekte 26.1'!AE153,B138,'Projekte 26.1'!AE153)</f>
        <v>0</v>
      </c>
      <c r="D138" s="115">
        <f>IF(C138&gt;'Projekte 26.1'!AF153,C138,'Projekte 26.1'!AF153)</f>
        <v>0</v>
      </c>
    </row>
    <row r="139" spans="1:4" ht="15.75" x14ac:dyDescent="0.25">
      <c r="A139" s="114">
        <f>'Projekte 26.1'!AC154</f>
        <v>0</v>
      </c>
      <c r="B139" s="115">
        <f>IF(A139&gt;'Projekte 26.1'!AD154,A139,'Projekte 26.1'!AD154)</f>
        <v>0</v>
      </c>
      <c r="C139" s="115">
        <f>IF(B139&gt;'Projekte 26.1'!AE154,B139,'Projekte 26.1'!AE154)</f>
        <v>0</v>
      </c>
      <c r="D139" s="115">
        <f>IF(C139&gt;'Projekte 26.1'!AF154,C139,'Projekte 26.1'!AF154)</f>
        <v>0</v>
      </c>
    </row>
    <row r="140" spans="1:4" ht="15.75" x14ac:dyDescent="0.25">
      <c r="A140" s="114">
        <f>'Projekte 26.1'!AC155</f>
        <v>0</v>
      </c>
      <c r="B140" s="115">
        <f>IF(A140&gt;'Projekte 26.1'!AD155,A140,'Projekte 26.1'!AD155)</f>
        <v>0</v>
      </c>
      <c r="C140" s="115">
        <f>IF(B140&gt;'Projekte 26.1'!AE155,B140,'Projekte 26.1'!AE155)</f>
        <v>0</v>
      </c>
      <c r="D140" s="115">
        <f>IF(C140&gt;'Projekte 26.1'!AF155,C140,'Projekte 26.1'!AF155)</f>
        <v>0</v>
      </c>
    </row>
    <row r="141" spans="1:4" ht="15.75" x14ac:dyDescent="0.25">
      <c r="A141" s="114">
        <f>'Projekte 26.1'!AC156</f>
        <v>0</v>
      </c>
      <c r="B141" s="115">
        <f>IF(A141&gt;'Projekte 26.1'!AD156,A141,'Projekte 26.1'!AD156)</f>
        <v>0</v>
      </c>
      <c r="C141" s="115">
        <f>IF(B141&gt;'Projekte 26.1'!AE156,B141,'Projekte 26.1'!AE156)</f>
        <v>0</v>
      </c>
      <c r="D141" s="115">
        <f>IF(C141&gt;'Projekte 26.1'!AF156,C141,'Projekte 26.1'!AF156)</f>
        <v>0</v>
      </c>
    </row>
    <row r="142" spans="1:4" ht="15.75" x14ac:dyDescent="0.25">
      <c r="A142" s="114">
        <f>'Projekte 26.1'!AC157</f>
        <v>0</v>
      </c>
      <c r="B142" s="115">
        <f>IF(A142&gt;'Projekte 26.1'!AD157,A142,'Projekte 26.1'!AD157)</f>
        <v>0</v>
      </c>
      <c r="C142" s="115">
        <f>IF(B142&gt;'Projekte 26.1'!AE157,B142,'Projekte 26.1'!AE157)</f>
        <v>0</v>
      </c>
      <c r="D142" s="115">
        <f>IF(C142&gt;'Projekte 26.1'!AF157,C142,'Projekte 26.1'!AF157)</f>
        <v>0</v>
      </c>
    </row>
    <row r="143" spans="1:4" ht="15.75" x14ac:dyDescent="0.25">
      <c r="A143" s="114">
        <f>'Projekte 26.1'!AC158</f>
        <v>0</v>
      </c>
      <c r="B143" s="115">
        <f>IF(A143&gt;'Projekte 26.1'!AD158,A143,'Projekte 26.1'!AD158)</f>
        <v>0</v>
      </c>
      <c r="C143" s="115">
        <f>IF(B143&gt;'Projekte 26.1'!AE158,B143,'Projekte 26.1'!AE158)</f>
        <v>0</v>
      </c>
      <c r="D143" s="115">
        <f>IF(C143&gt;'Projekte 26.1'!AF158,C143,'Projekte 26.1'!AF158)</f>
        <v>0</v>
      </c>
    </row>
    <row r="144" spans="1:4" ht="15.75" x14ac:dyDescent="0.25">
      <c r="A144" s="114">
        <f>'Projekte 26.1'!AC159</f>
        <v>0</v>
      </c>
      <c r="B144" s="115">
        <f>IF(A144&gt;'Projekte 26.1'!AD159,A144,'Projekte 26.1'!AD159)</f>
        <v>0</v>
      </c>
      <c r="C144" s="115">
        <f>IF(B144&gt;'Projekte 26.1'!AE159,B144,'Projekte 26.1'!AE159)</f>
        <v>0</v>
      </c>
      <c r="D144" s="115">
        <f>IF(C144&gt;'Projekte 26.1'!AF159,C144,'Projekte 26.1'!AF159)</f>
        <v>0</v>
      </c>
    </row>
    <row r="145" spans="1:4" ht="15.75" x14ac:dyDescent="0.25">
      <c r="A145" s="114">
        <f>'Projekte 26.1'!AC160</f>
        <v>0</v>
      </c>
      <c r="B145" s="115">
        <f>IF(A145&gt;'Projekte 26.1'!AD160,A145,'Projekte 26.1'!AD160)</f>
        <v>0</v>
      </c>
      <c r="C145" s="115">
        <f>IF(B145&gt;'Projekte 26.1'!AE160,B145,'Projekte 26.1'!AE160)</f>
        <v>0</v>
      </c>
      <c r="D145" s="115">
        <f>IF(C145&gt;'Projekte 26.1'!AF160,C145,'Projekte 26.1'!AF160)</f>
        <v>0</v>
      </c>
    </row>
    <row r="146" spans="1:4" ht="15.75" x14ac:dyDescent="0.25">
      <c r="A146" s="114">
        <f>'Projekte 26.1'!AC161</f>
        <v>0</v>
      </c>
      <c r="B146" s="115">
        <f>IF(A146&gt;'Projekte 26.1'!AD161,A146,'Projekte 26.1'!AD161)</f>
        <v>0</v>
      </c>
      <c r="C146" s="115">
        <f>IF(B146&gt;'Projekte 26.1'!AE161,B146,'Projekte 26.1'!AE161)</f>
        <v>0</v>
      </c>
      <c r="D146" s="115">
        <f>IF(C146&gt;'Projekte 26.1'!AF161,C146,'Projekte 26.1'!AF161)</f>
        <v>0</v>
      </c>
    </row>
    <row r="147" spans="1:4" ht="15.75" x14ac:dyDescent="0.25">
      <c r="A147" s="114">
        <f>'Projekte 26.1'!AC162</f>
        <v>0</v>
      </c>
      <c r="B147" s="115">
        <f>IF(A147&gt;'Projekte 26.1'!AD162,A147,'Projekte 26.1'!AD162)</f>
        <v>0</v>
      </c>
      <c r="C147" s="115">
        <f>IF(B147&gt;'Projekte 26.1'!AE162,B147,'Projekte 26.1'!AE162)</f>
        <v>0</v>
      </c>
      <c r="D147" s="115">
        <f>IF(C147&gt;'Projekte 26.1'!AF162,C147,'Projekte 26.1'!AF162)</f>
        <v>0</v>
      </c>
    </row>
    <row r="148" spans="1:4" ht="15.75" x14ac:dyDescent="0.25">
      <c r="A148" s="114">
        <f>'Projekte 26.1'!AC163</f>
        <v>0</v>
      </c>
      <c r="B148" s="115">
        <f>IF(A148&gt;'Projekte 26.1'!AD163,A148,'Projekte 26.1'!AD163)</f>
        <v>0</v>
      </c>
      <c r="C148" s="115">
        <f>IF(B148&gt;'Projekte 26.1'!AE163,B148,'Projekte 26.1'!AE163)</f>
        <v>0</v>
      </c>
      <c r="D148" s="115">
        <f>IF(C148&gt;'Projekte 26.1'!AF163,C148,'Projekte 26.1'!AF163)</f>
        <v>0</v>
      </c>
    </row>
    <row r="149" spans="1:4" ht="15.75" x14ac:dyDescent="0.25">
      <c r="A149" s="114">
        <f>'Projekte 26.1'!AC164</f>
        <v>0</v>
      </c>
      <c r="B149" s="115">
        <f>IF(A149&gt;'Projekte 26.1'!AD164,A149,'Projekte 26.1'!AD164)</f>
        <v>0</v>
      </c>
      <c r="C149" s="115">
        <f>IF(B149&gt;'Projekte 26.1'!AE164,B149,'Projekte 26.1'!AE164)</f>
        <v>0</v>
      </c>
      <c r="D149" s="115">
        <f>IF(C149&gt;'Projekte 26.1'!AF164,C149,'Projekte 26.1'!AF164)</f>
        <v>0</v>
      </c>
    </row>
    <row r="150" spans="1:4" ht="15.75" x14ac:dyDescent="0.25">
      <c r="A150" s="114">
        <f>'Projekte 26.1'!AC165</f>
        <v>0</v>
      </c>
      <c r="B150" s="115">
        <f>IF(A150&gt;'Projekte 26.1'!AD165,A150,'Projekte 26.1'!AD165)</f>
        <v>0</v>
      </c>
      <c r="C150" s="115">
        <f>IF(B150&gt;'Projekte 26.1'!AE165,B150,'Projekte 26.1'!AE165)</f>
        <v>0</v>
      </c>
      <c r="D150" s="115">
        <f>IF(C150&gt;'Projekte 26.1'!AF165,C150,'Projekte 26.1'!AF165)</f>
        <v>0</v>
      </c>
    </row>
    <row r="151" spans="1:4" ht="15.75" x14ac:dyDescent="0.25">
      <c r="A151" s="114">
        <f>'Projekte 26.1'!AC166</f>
        <v>0</v>
      </c>
      <c r="B151" s="115">
        <f>IF(A151&gt;'Projekte 26.1'!AD166,A151,'Projekte 26.1'!AD166)</f>
        <v>0</v>
      </c>
      <c r="C151" s="115">
        <f>IF(B151&gt;'Projekte 26.1'!AE166,B151,'Projekte 26.1'!AE166)</f>
        <v>0</v>
      </c>
      <c r="D151" s="115">
        <f>IF(C151&gt;'Projekte 26.1'!AF166,C151,'Projekte 26.1'!AF166)</f>
        <v>0</v>
      </c>
    </row>
    <row r="152" spans="1:4" ht="15.75" x14ac:dyDescent="0.25">
      <c r="A152" s="114">
        <f>'Projekte 26.1'!AC167</f>
        <v>0</v>
      </c>
      <c r="B152" s="115">
        <f>IF(A152&gt;'Projekte 26.1'!AD167,A152,'Projekte 26.1'!AD167)</f>
        <v>0</v>
      </c>
      <c r="C152" s="115">
        <f>IF(B152&gt;'Projekte 26.1'!AE167,B152,'Projekte 26.1'!AE167)</f>
        <v>0</v>
      </c>
      <c r="D152" s="115">
        <f>IF(C152&gt;'Projekte 26.1'!AF167,C152,'Projekte 26.1'!AF167)</f>
        <v>0</v>
      </c>
    </row>
    <row r="153" spans="1:4" ht="15.75" x14ac:dyDescent="0.25">
      <c r="A153" s="114">
        <f>'Projekte 26.1'!AC168</f>
        <v>0</v>
      </c>
      <c r="B153" s="115">
        <f>IF(A153&gt;'Projekte 26.1'!AD168,A153,'Projekte 26.1'!AD168)</f>
        <v>0</v>
      </c>
      <c r="C153" s="115">
        <f>IF(B153&gt;'Projekte 26.1'!AE168,B153,'Projekte 26.1'!AE168)</f>
        <v>0</v>
      </c>
      <c r="D153" s="115">
        <f>IF(C153&gt;'Projekte 26.1'!AF168,C153,'Projekte 26.1'!AF168)</f>
        <v>0</v>
      </c>
    </row>
    <row r="154" spans="1:4" ht="15.75" x14ac:dyDescent="0.25">
      <c r="A154" s="114">
        <f>'Projekte 26.1'!AC169</f>
        <v>0</v>
      </c>
      <c r="B154" s="115">
        <f>IF(A154&gt;'Projekte 26.1'!AD169,A154,'Projekte 26.1'!AD169)</f>
        <v>0</v>
      </c>
      <c r="C154" s="115">
        <f>IF(B154&gt;'Projekte 26.1'!AE169,B154,'Projekte 26.1'!AE169)</f>
        <v>0</v>
      </c>
      <c r="D154" s="115">
        <f>IF(C154&gt;'Projekte 26.1'!AF169,C154,'Projekte 26.1'!AF169)</f>
        <v>0</v>
      </c>
    </row>
    <row r="155" spans="1:4" ht="15.75" x14ac:dyDescent="0.25">
      <c r="A155" s="114">
        <f>'Projekte 26.1'!AC170</f>
        <v>0</v>
      </c>
      <c r="B155" s="115">
        <f>IF(A155&gt;'Projekte 26.1'!AD170,A155,'Projekte 26.1'!AD170)</f>
        <v>0</v>
      </c>
      <c r="C155" s="115">
        <f>IF(B155&gt;'Projekte 26.1'!AE170,B155,'Projekte 26.1'!AE170)</f>
        <v>0</v>
      </c>
      <c r="D155" s="115">
        <f>IF(C155&gt;'Projekte 26.1'!AF170,C155,'Projekte 26.1'!AF170)</f>
        <v>0</v>
      </c>
    </row>
    <row r="156" spans="1:4" ht="15.75" x14ac:dyDescent="0.25">
      <c r="A156" s="114">
        <f>'Projekte 26.1'!AC171</f>
        <v>0</v>
      </c>
      <c r="B156" s="115">
        <f>IF(A156&gt;'Projekte 26.1'!AD171,A156,'Projekte 26.1'!AD171)</f>
        <v>0</v>
      </c>
      <c r="C156" s="115">
        <f>IF(B156&gt;'Projekte 26.1'!AE171,B156,'Projekte 26.1'!AE171)</f>
        <v>0</v>
      </c>
      <c r="D156" s="115">
        <f>IF(C156&gt;'Projekte 26.1'!AF171,C156,'Projekte 26.1'!AF171)</f>
        <v>0</v>
      </c>
    </row>
    <row r="157" spans="1:4" ht="15.75" x14ac:dyDescent="0.25">
      <c r="A157" s="114">
        <f>'Projekte 26.1'!AC172</f>
        <v>0</v>
      </c>
      <c r="B157" s="115">
        <f>IF(A157&gt;'Projekte 26.1'!AD172,A157,'Projekte 26.1'!AD172)</f>
        <v>0</v>
      </c>
      <c r="C157" s="115">
        <f>IF(B157&gt;'Projekte 26.1'!AE172,B157,'Projekte 26.1'!AE172)</f>
        <v>0</v>
      </c>
      <c r="D157" s="115">
        <f>IF(C157&gt;'Projekte 26.1'!AF172,C157,'Projekte 26.1'!AF172)</f>
        <v>0</v>
      </c>
    </row>
    <row r="158" spans="1:4" ht="15.75" x14ac:dyDescent="0.25">
      <c r="A158" s="114">
        <f>'Projekte 26.1'!AC173</f>
        <v>0</v>
      </c>
      <c r="B158" s="115">
        <f>IF(A158&gt;'Projekte 26.1'!AD173,A158,'Projekte 26.1'!AD173)</f>
        <v>0</v>
      </c>
      <c r="C158" s="115">
        <f>IF(B158&gt;'Projekte 26.1'!AE173,B158,'Projekte 26.1'!AE173)</f>
        <v>0</v>
      </c>
      <c r="D158" s="115">
        <f>IF(C158&gt;'Projekte 26.1'!AF173,C158,'Projekte 26.1'!AF173)</f>
        <v>0</v>
      </c>
    </row>
    <row r="159" spans="1:4" ht="15.75" x14ac:dyDescent="0.25">
      <c r="A159" s="114">
        <f>'Projekte 26.1'!AC174</f>
        <v>0</v>
      </c>
      <c r="B159" s="115">
        <f>IF(A159&gt;'Projekte 26.1'!AD174,A159,'Projekte 26.1'!AD174)</f>
        <v>0</v>
      </c>
      <c r="C159" s="115">
        <f>IF(B159&gt;'Projekte 26.1'!AE174,B159,'Projekte 26.1'!AE174)</f>
        <v>0</v>
      </c>
      <c r="D159" s="115">
        <f>IF(C159&gt;'Projekte 26.1'!AF174,C159,'Projekte 26.1'!AF174)</f>
        <v>0</v>
      </c>
    </row>
    <row r="160" spans="1:4" ht="15.75" x14ac:dyDescent="0.25">
      <c r="A160" s="114">
        <f>'Projekte 26.1'!AC175</f>
        <v>0</v>
      </c>
      <c r="B160" s="115">
        <f>IF(A160&gt;'Projekte 26.1'!AD175,A160,'Projekte 26.1'!AD175)</f>
        <v>0</v>
      </c>
      <c r="C160" s="115">
        <f>IF(B160&gt;'Projekte 26.1'!AE175,B160,'Projekte 26.1'!AE175)</f>
        <v>0</v>
      </c>
      <c r="D160" s="115">
        <f>IF(C160&gt;'Projekte 26.1'!AF175,C160,'Projekte 26.1'!AF175)</f>
        <v>0</v>
      </c>
    </row>
    <row r="161" spans="1:4" ht="15.75" x14ac:dyDescent="0.25">
      <c r="A161" s="114">
        <f>'Projekte 26.1'!AC176</f>
        <v>0</v>
      </c>
      <c r="B161" s="115">
        <f>IF(A161&gt;'Projekte 26.1'!AD176,A161,'Projekte 26.1'!AD176)</f>
        <v>0</v>
      </c>
      <c r="C161" s="115">
        <f>IF(B161&gt;'Projekte 26.1'!AE176,B161,'Projekte 26.1'!AE176)</f>
        <v>0</v>
      </c>
      <c r="D161" s="115">
        <f>IF(C161&gt;'Projekte 26.1'!AF176,C161,'Projekte 26.1'!AF176)</f>
        <v>0</v>
      </c>
    </row>
    <row r="162" spans="1:4" ht="15.75" x14ac:dyDescent="0.25">
      <c r="A162" s="114">
        <f>'Projekte 26.1'!AC177</f>
        <v>0</v>
      </c>
      <c r="B162" s="115">
        <f>IF(A162&gt;'Projekte 26.1'!AD177,A162,'Projekte 26.1'!AD177)</f>
        <v>0</v>
      </c>
      <c r="C162" s="115">
        <f>IF(B162&gt;'Projekte 26.1'!AE177,B162,'Projekte 26.1'!AE177)</f>
        <v>0</v>
      </c>
      <c r="D162" s="115">
        <f>IF(C162&gt;'Projekte 26.1'!AF177,C162,'Projekte 26.1'!AF177)</f>
        <v>0</v>
      </c>
    </row>
    <row r="163" spans="1:4" ht="15.75" x14ac:dyDescent="0.25">
      <c r="A163" s="114">
        <f>'Projekte 26.1'!AC178</f>
        <v>0</v>
      </c>
      <c r="B163" s="115">
        <f>IF(A163&gt;'Projekte 26.1'!AD178,A163,'Projekte 26.1'!AD178)</f>
        <v>0</v>
      </c>
      <c r="C163" s="115">
        <f>IF(B163&gt;'Projekte 26.1'!AE178,B163,'Projekte 26.1'!AE178)</f>
        <v>0</v>
      </c>
      <c r="D163" s="115">
        <f>IF(C163&gt;'Projekte 26.1'!AF178,C163,'Projekte 26.1'!AF178)</f>
        <v>0</v>
      </c>
    </row>
    <row r="164" spans="1:4" ht="15.75" x14ac:dyDescent="0.25">
      <c r="A164" s="114">
        <f>'Projekte 26.1'!AC179</f>
        <v>0</v>
      </c>
      <c r="B164" s="115">
        <f>IF(A164&gt;'Projekte 26.1'!AD179,A164,'Projekte 26.1'!AD179)</f>
        <v>0</v>
      </c>
      <c r="C164" s="115">
        <f>IF(B164&gt;'Projekte 26.1'!AE179,B164,'Projekte 26.1'!AE179)</f>
        <v>0</v>
      </c>
      <c r="D164" s="115">
        <f>IF(C164&gt;'Projekte 26.1'!AF179,C164,'Projekte 26.1'!AF179)</f>
        <v>0</v>
      </c>
    </row>
    <row r="165" spans="1:4" ht="15.75" x14ac:dyDescent="0.25">
      <c r="A165" s="114">
        <f>'Projekte 26.1'!AC180</f>
        <v>0</v>
      </c>
      <c r="B165" s="115">
        <f>IF(A165&gt;'Projekte 26.1'!AD180,A165,'Projekte 26.1'!AD180)</f>
        <v>0</v>
      </c>
      <c r="C165" s="115">
        <f>IF(B165&gt;'Projekte 26.1'!AE180,B165,'Projekte 26.1'!AE180)</f>
        <v>0</v>
      </c>
      <c r="D165" s="115">
        <f>IF(C165&gt;'Projekte 26.1'!AF180,C165,'Projekte 26.1'!AF180)</f>
        <v>0</v>
      </c>
    </row>
    <row r="166" spans="1:4" ht="15.75" x14ac:dyDescent="0.25">
      <c r="A166" s="114">
        <f>'Projekte 26.1'!AC181</f>
        <v>0</v>
      </c>
      <c r="B166" s="115">
        <f>IF(A166&gt;'Projekte 26.1'!AD181,A166,'Projekte 26.1'!AD181)</f>
        <v>0</v>
      </c>
      <c r="C166" s="115">
        <f>IF(B166&gt;'Projekte 26.1'!AE181,B166,'Projekte 26.1'!AE181)</f>
        <v>0</v>
      </c>
      <c r="D166" s="115">
        <f>IF(C166&gt;'Projekte 26.1'!AF181,C166,'Projekte 26.1'!AF181)</f>
        <v>0</v>
      </c>
    </row>
    <row r="167" spans="1:4" ht="15.75" x14ac:dyDescent="0.25">
      <c r="A167" s="114">
        <f>'Projekte 26.1'!AC182</f>
        <v>0</v>
      </c>
      <c r="B167" s="115">
        <f>IF(A167&gt;'Projekte 26.1'!AD182,A167,'Projekte 26.1'!AD182)</f>
        <v>0</v>
      </c>
      <c r="C167" s="115">
        <f>IF(B167&gt;'Projekte 26.1'!AE182,B167,'Projekte 26.1'!AE182)</f>
        <v>0</v>
      </c>
      <c r="D167" s="115">
        <f>IF(C167&gt;'Projekte 26.1'!AF182,C167,'Projekte 26.1'!AF182)</f>
        <v>0</v>
      </c>
    </row>
    <row r="168" spans="1:4" ht="15.75" x14ac:dyDescent="0.25">
      <c r="A168" s="114">
        <f>'Projekte 26.1'!AC183</f>
        <v>0</v>
      </c>
      <c r="B168" s="115">
        <f>IF(A168&gt;'Projekte 26.1'!AD183,A168,'Projekte 26.1'!AD183)</f>
        <v>0</v>
      </c>
      <c r="C168" s="115">
        <f>IF(B168&gt;'Projekte 26.1'!AE183,B168,'Projekte 26.1'!AE183)</f>
        <v>0</v>
      </c>
      <c r="D168" s="115">
        <f>IF(C168&gt;'Projekte 26.1'!AF183,C168,'Projekte 26.1'!AF183)</f>
        <v>0</v>
      </c>
    </row>
    <row r="169" spans="1:4" ht="15.75" x14ac:dyDescent="0.25">
      <c r="A169" s="114">
        <f>'Projekte 26.1'!AC184</f>
        <v>0</v>
      </c>
      <c r="B169" s="115">
        <f>IF(A169&gt;'Projekte 26.1'!AD184,A169,'Projekte 26.1'!AD184)</f>
        <v>0</v>
      </c>
      <c r="C169" s="115">
        <f>IF(B169&gt;'Projekte 26.1'!AE184,B169,'Projekte 26.1'!AE184)</f>
        <v>0</v>
      </c>
      <c r="D169" s="115">
        <f>IF(C169&gt;'Projekte 26.1'!AF184,C169,'Projekte 26.1'!AF184)</f>
        <v>0</v>
      </c>
    </row>
    <row r="170" spans="1:4" ht="15.75" x14ac:dyDescent="0.25">
      <c r="A170" s="114">
        <f>'Projekte 26.1'!AC185</f>
        <v>0</v>
      </c>
      <c r="B170" s="115">
        <f>IF(A170&gt;'Projekte 26.1'!AD185,A170,'Projekte 26.1'!AD185)</f>
        <v>0</v>
      </c>
      <c r="C170" s="115">
        <f>IF(B170&gt;'Projekte 26.1'!AE185,B170,'Projekte 26.1'!AE185)</f>
        <v>0</v>
      </c>
      <c r="D170" s="115">
        <f>IF(C170&gt;'Projekte 26.1'!AF185,C170,'Projekte 26.1'!AF185)</f>
        <v>0</v>
      </c>
    </row>
    <row r="171" spans="1:4" ht="15.75" x14ac:dyDescent="0.25">
      <c r="A171" s="114">
        <f>'Projekte 26.1'!AC186</f>
        <v>0</v>
      </c>
      <c r="B171" s="115">
        <f>IF(A171&gt;'Projekte 26.1'!AD186,A171,'Projekte 26.1'!AD186)</f>
        <v>0</v>
      </c>
      <c r="C171" s="115">
        <f>IF(B171&gt;'Projekte 26.1'!AE186,B171,'Projekte 26.1'!AE186)</f>
        <v>0</v>
      </c>
      <c r="D171" s="115">
        <f>IF(C171&gt;'Projekte 26.1'!AF186,C171,'Projekte 26.1'!AF186)</f>
        <v>0</v>
      </c>
    </row>
    <row r="172" spans="1:4" ht="15.75" x14ac:dyDescent="0.25">
      <c r="A172" s="114">
        <f>'Projekte 26.1'!AC187</f>
        <v>0</v>
      </c>
      <c r="B172" s="115">
        <f>IF(A172&gt;'Projekte 26.1'!AD187,A172,'Projekte 26.1'!AD187)</f>
        <v>0</v>
      </c>
      <c r="C172" s="115">
        <f>IF(B172&gt;'Projekte 26.1'!AE187,B172,'Projekte 26.1'!AE187)</f>
        <v>0</v>
      </c>
      <c r="D172" s="115">
        <f>IF(C172&gt;'Projekte 26.1'!AF187,C172,'Projekte 26.1'!AF187)</f>
        <v>0</v>
      </c>
    </row>
    <row r="173" spans="1:4" ht="15.75" x14ac:dyDescent="0.25">
      <c r="A173" s="114">
        <f>'Projekte 26.1'!AC188</f>
        <v>0</v>
      </c>
      <c r="B173" s="115">
        <f>IF(A173&gt;'Projekte 26.1'!AD188,A173,'Projekte 26.1'!AD188)</f>
        <v>0</v>
      </c>
      <c r="C173" s="115">
        <f>IF(B173&gt;'Projekte 26.1'!AE188,B173,'Projekte 26.1'!AE188)</f>
        <v>0</v>
      </c>
      <c r="D173" s="115">
        <f>IF(C173&gt;'Projekte 26.1'!AF188,C173,'Projekte 26.1'!AF188)</f>
        <v>0</v>
      </c>
    </row>
    <row r="174" spans="1:4" ht="15.75" x14ac:dyDescent="0.25">
      <c r="A174" s="114">
        <f>'Projekte 26.1'!AC189</f>
        <v>0</v>
      </c>
      <c r="B174" s="115">
        <f>IF(A174&gt;'Projekte 26.1'!AD189,A174,'Projekte 26.1'!AD189)</f>
        <v>0</v>
      </c>
      <c r="C174" s="115">
        <f>IF(B174&gt;'Projekte 26.1'!AE189,B174,'Projekte 26.1'!AE189)</f>
        <v>0</v>
      </c>
      <c r="D174" s="115">
        <f>IF(C174&gt;'Projekte 26.1'!AF189,C174,'Projekte 26.1'!AF189)</f>
        <v>0</v>
      </c>
    </row>
    <row r="175" spans="1:4" ht="15.75" x14ac:dyDescent="0.25">
      <c r="A175" s="114">
        <f>'Projekte 26.1'!AC190</f>
        <v>0</v>
      </c>
      <c r="B175" s="115">
        <f>IF(A175&gt;'Projekte 26.1'!AD190,A175,'Projekte 26.1'!AD190)</f>
        <v>0</v>
      </c>
      <c r="C175" s="115">
        <f>IF(B175&gt;'Projekte 26.1'!AE190,B175,'Projekte 26.1'!AE190)</f>
        <v>0</v>
      </c>
      <c r="D175" s="115">
        <f>IF(C175&gt;'Projekte 26.1'!AF190,C175,'Projekte 26.1'!AF190)</f>
        <v>0</v>
      </c>
    </row>
    <row r="176" spans="1:4" ht="15.75" x14ac:dyDescent="0.25">
      <c r="A176" s="114">
        <f>'Projekte 26.1'!AC191</f>
        <v>0</v>
      </c>
      <c r="B176" s="115">
        <f>IF(A176&gt;'Projekte 26.1'!AD191,A176,'Projekte 26.1'!AD191)</f>
        <v>0</v>
      </c>
      <c r="C176" s="115">
        <f>IF(B176&gt;'Projekte 26.1'!AE191,B176,'Projekte 26.1'!AE191)</f>
        <v>0</v>
      </c>
      <c r="D176" s="115">
        <f>IF(C176&gt;'Projekte 26.1'!AF191,C176,'Projekte 26.1'!AF191)</f>
        <v>0</v>
      </c>
    </row>
    <row r="177" spans="1:4" ht="15.75" x14ac:dyDescent="0.25">
      <c r="A177" s="114">
        <f>'Projekte 26.1'!AC192</f>
        <v>0</v>
      </c>
      <c r="B177" s="115">
        <f>IF(A177&gt;'Projekte 26.1'!AD192,A177,'Projekte 26.1'!AD192)</f>
        <v>0</v>
      </c>
      <c r="C177" s="115">
        <f>IF(B177&gt;'Projekte 26.1'!AE192,B177,'Projekte 26.1'!AE192)</f>
        <v>0</v>
      </c>
      <c r="D177" s="115">
        <f>IF(C177&gt;'Projekte 26.1'!AF192,C177,'Projekte 26.1'!AF192)</f>
        <v>0</v>
      </c>
    </row>
    <row r="178" spans="1:4" ht="15.75" x14ac:dyDescent="0.25">
      <c r="A178" s="114">
        <f>'Projekte 26.1'!AC193</f>
        <v>0</v>
      </c>
      <c r="B178" s="115">
        <f>IF(A178&gt;'Projekte 26.1'!AD193,A178,'Projekte 26.1'!AD193)</f>
        <v>0</v>
      </c>
      <c r="C178" s="115">
        <f>IF(B178&gt;'Projekte 26.1'!AE193,B178,'Projekte 26.1'!AE193)</f>
        <v>0</v>
      </c>
      <c r="D178" s="115">
        <f>IF(C178&gt;'Projekte 26.1'!AF193,C178,'Projekte 26.1'!AF193)</f>
        <v>0</v>
      </c>
    </row>
    <row r="179" spans="1:4" ht="15.75" x14ac:dyDescent="0.25">
      <c r="A179" s="114">
        <f>'Projekte 26.1'!AC194</f>
        <v>0</v>
      </c>
      <c r="B179" s="115">
        <f>IF(A179&gt;'Projekte 26.1'!AD194,A179,'Projekte 26.1'!AD194)</f>
        <v>0</v>
      </c>
      <c r="C179" s="115">
        <f>IF(B179&gt;'Projekte 26.1'!AE194,B179,'Projekte 26.1'!AE194)</f>
        <v>0</v>
      </c>
      <c r="D179" s="115">
        <f>IF(C179&gt;'Projekte 26.1'!AF194,C179,'Projekte 26.1'!AF194)</f>
        <v>0</v>
      </c>
    </row>
    <row r="180" spans="1:4" ht="15.75" x14ac:dyDescent="0.25">
      <c r="A180" s="114">
        <f>'Projekte 26.1'!AC195</f>
        <v>0</v>
      </c>
      <c r="B180" s="115">
        <f>IF(A180&gt;'Projekte 26.1'!AD195,A180,'Projekte 26.1'!AD195)</f>
        <v>0</v>
      </c>
      <c r="C180" s="115">
        <f>IF(B180&gt;'Projekte 26.1'!AE195,B180,'Projekte 26.1'!AE195)</f>
        <v>0</v>
      </c>
      <c r="D180" s="115">
        <f>IF(C180&gt;'Projekte 26.1'!AF195,C180,'Projekte 26.1'!AF195)</f>
        <v>0</v>
      </c>
    </row>
    <row r="181" spans="1:4" ht="15.75" x14ac:dyDescent="0.25">
      <c r="A181" s="114">
        <f>'Projekte 26.1'!AC196</f>
        <v>0</v>
      </c>
      <c r="B181" s="115">
        <f>IF(A181&gt;'Projekte 26.1'!AD196,A181,'Projekte 26.1'!AD196)</f>
        <v>0</v>
      </c>
      <c r="C181" s="115">
        <f>IF(B181&gt;'Projekte 26.1'!AE196,B181,'Projekte 26.1'!AE196)</f>
        <v>0</v>
      </c>
      <c r="D181" s="115">
        <f>IF(C181&gt;'Projekte 26.1'!AF196,C181,'Projekte 26.1'!AF196)</f>
        <v>0</v>
      </c>
    </row>
    <row r="182" spans="1:4" ht="15.75" x14ac:dyDescent="0.25">
      <c r="A182" s="114">
        <f>'Projekte 26.1'!AC197</f>
        <v>0</v>
      </c>
      <c r="B182" s="115">
        <f>IF(A182&gt;'Projekte 26.1'!AD197,A182,'Projekte 26.1'!AD197)</f>
        <v>0</v>
      </c>
      <c r="C182" s="115">
        <f>IF(B182&gt;'Projekte 26.1'!AE197,B182,'Projekte 26.1'!AE197)</f>
        <v>0</v>
      </c>
      <c r="D182" s="115">
        <f>IF(C182&gt;'Projekte 26.1'!AF197,C182,'Projekte 26.1'!AF197)</f>
        <v>0</v>
      </c>
    </row>
    <row r="183" spans="1:4" ht="15.75" x14ac:dyDescent="0.25">
      <c r="A183" s="114">
        <f>'Projekte 26.1'!AC198</f>
        <v>0</v>
      </c>
      <c r="B183" s="115">
        <f>IF(A183&gt;'Projekte 26.1'!AD198,A183,'Projekte 26.1'!AD198)</f>
        <v>0</v>
      </c>
      <c r="C183" s="115">
        <f>IF(B183&gt;'Projekte 26.1'!AE198,B183,'Projekte 26.1'!AE198)</f>
        <v>0</v>
      </c>
      <c r="D183" s="115">
        <f>IF(C183&gt;'Projekte 26.1'!AF198,C183,'Projekte 26.1'!AF198)</f>
        <v>0</v>
      </c>
    </row>
    <row r="184" spans="1:4" ht="15.75" x14ac:dyDescent="0.25">
      <c r="A184" s="114">
        <f>'Projekte 26.1'!AC199</f>
        <v>0</v>
      </c>
      <c r="B184" s="115">
        <f>IF(A184&gt;'Projekte 26.1'!AD199,A184,'Projekte 26.1'!AD199)</f>
        <v>0</v>
      </c>
      <c r="C184" s="115">
        <f>IF(B184&gt;'Projekte 26.1'!AE199,B184,'Projekte 26.1'!AE199)</f>
        <v>0</v>
      </c>
      <c r="D184" s="115">
        <f>IF(C184&gt;'Projekte 26.1'!AF199,C184,'Projekte 26.1'!AF199)</f>
        <v>0</v>
      </c>
    </row>
    <row r="185" spans="1:4" ht="15.75" x14ac:dyDescent="0.25">
      <c r="A185" s="114">
        <f>'Projekte 26.1'!AC200</f>
        <v>0</v>
      </c>
      <c r="B185" s="115">
        <f>IF(A185&gt;'Projekte 26.1'!AD200,A185,'Projekte 26.1'!AD200)</f>
        <v>0</v>
      </c>
      <c r="C185" s="115">
        <f>IF(B185&gt;'Projekte 26.1'!AE200,B185,'Projekte 26.1'!AE200)</f>
        <v>0</v>
      </c>
      <c r="D185" s="115">
        <f>IF(C185&gt;'Projekte 26.1'!AF200,C185,'Projekte 26.1'!AF200)</f>
        <v>0</v>
      </c>
    </row>
    <row r="186" spans="1:4" ht="15.75" x14ac:dyDescent="0.25">
      <c r="A186" s="114">
        <f>'Projekte 26.1'!AC201</f>
        <v>0</v>
      </c>
      <c r="B186" s="115">
        <f>IF(A186&gt;'Projekte 26.1'!AD201,A186,'Projekte 26.1'!AD201)</f>
        <v>0</v>
      </c>
      <c r="C186" s="115">
        <f>IF(B186&gt;'Projekte 26.1'!AE201,B186,'Projekte 26.1'!AE201)</f>
        <v>0</v>
      </c>
      <c r="D186" s="115">
        <f>IF(C186&gt;'Projekte 26.1'!AF201,C186,'Projekte 26.1'!AF201)</f>
        <v>0</v>
      </c>
    </row>
    <row r="187" spans="1:4" ht="15.75" x14ac:dyDescent="0.25">
      <c r="A187" s="114">
        <f>'Projekte 26.1'!AC202</f>
        <v>0</v>
      </c>
      <c r="B187" s="115">
        <f>IF(A187&gt;'Projekte 26.1'!AD202,A187,'Projekte 26.1'!AD202)</f>
        <v>0</v>
      </c>
      <c r="C187" s="115">
        <f>IF(B187&gt;'Projekte 26.1'!AE202,B187,'Projekte 26.1'!AE202)</f>
        <v>0</v>
      </c>
      <c r="D187" s="115">
        <f>IF(C187&gt;'Projekte 26.1'!AF202,C187,'Projekte 26.1'!AF202)</f>
        <v>0</v>
      </c>
    </row>
    <row r="188" spans="1:4" ht="15.75" x14ac:dyDescent="0.25">
      <c r="A188" s="114">
        <f>'Projekte 26.1'!AC203</f>
        <v>0</v>
      </c>
      <c r="B188" s="115">
        <f>IF(A188&gt;'Projekte 26.1'!AD203,A188,'Projekte 26.1'!AD203)</f>
        <v>0</v>
      </c>
      <c r="C188" s="115">
        <f>IF(B188&gt;'Projekte 26.1'!AE203,B188,'Projekte 26.1'!AE203)</f>
        <v>0</v>
      </c>
      <c r="D188" s="115">
        <f>IF(C188&gt;'Projekte 26.1'!AF203,C188,'Projekte 26.1'!AF203)</f>
        <v>0</v>
      </c>
    </row>
    <row r="189" spans="1:4" ht="15.75" x14ac:dyDescent="0.25">
      <c r="A189" s="114">
        <f>'Projekte 26.1'!AC204</f>
        <v>0</v>
      </c>
      <c r="B189" s="115">
        <f>IF(A189&gt;'Projekte 26.1'!AD204,A189,'Projekte 26.1'!AD204)</f>
        <v>0</v>
      </c>
      <c r="C189" s="115">
        <f>IF(B189&gt;'Projekte 26.1'!AE204,B189,'Projekte 26.1'!AE204)</f>
        <v>0</v>
      </c>
      <c r="D189" s="115">
        <f>IF(C189&gt;'Projekte 26.1'!AF204,C189,'Projekte 26.1'!AF204)</f>
        <v>0</v>
      </c>
    </row>
    <row r="190" spans="1:4" ht="15.75" x14ac:dyDescent="0.25">
      <c r="A190" s="114">
        <f>'Projekte 26.1'!AC205</f>
        <v>0</v>
      </c>
      <c r="B190" s="115">
        <f>IF(A190&gt;'Projekte 26.1'!AD205,A190,'Projekte 26.1'!AD205)</f>
        <v>0</v>
      </c>
      <c r="C190" s="115">
        <f>IF(B190&gt;'Projekte 26.1'!AE205,B190,'Projekte 26.1'!AE205)</f>
        <v>0</v>
      </c>
      <c r="D190" s="115">
        <f>IF(C190&gt;'Projekte 26.1'!AF205,C190,'Projekte 26.1'!AF205)</f>
        <v>0</v>
      </c>
    </row>
    <row r="191" spans="1:4" ht="15.75" x14ac:dyDescent="0.25">
      <c r="A191" s="114">
        <f>'Projekte 26.1'!AC206</f>
        <v>0</v>
      </c>
      <c r="B191" s="115">
        <f>IF(A191&gt;'Projekte 26.1'!AD206,A191,'Projekte 26.1'!AD206)</f>
        <v>0</v>
      </c>
      <c r="C191" s="115">
        <f>IF(B191&gt;'Projekte 26.1'!AE206,B191,'Projekte 26.1'!AE206)</f>
        <v>0</v>
      </c>
      <c r="D191" s="115">
        <f>IF(C191&gt;'Projekte 26.1'!AF206,C191,'Projekte 26.1'!AF206)</f>
        <v>0</v>
      </c>
    </row>
    <row r="192" spans="1:4" ht="15.75" x14ac:dyDescent="0.25">
      <c r="A192" s="114">
        <f>'Projekte 26.1'!AC207</f>
        <v>0</v>
      </c>
      <c r="B192" s="115">
        <f>IF(A192&gt;'Projekte 26.1'!AD207,A192,'Projekte 26.1'!AD207)</f>
        <v>0</v>
      </c>
      <c r="C192" s="115">
        <f>IF(B192&gt;'Projekte 26.1'!AE207,B192,'Projekte 26.1'!AE207)</f>
        <v>0</v>
      </c>
      <c r="D192" s="115">
        <f>IF(C192&gt;'Projekte 26.1'!AF207,C192,'Projekte 26.1'!AF207)</f>
        <v>0</v>
      </c>
    </row>
    <row r="193" spans="1:4" ht="15.75" x14ac:dyDescent="0.25">
      <c r="A193" s="114">
        <f>'Projekte 26.1'!AC208</f>
        <v>0</v>
      </c>
      <c r="B193" s="115">
        <f>IF(A193&gt;'Projekte 26.1'!AD208,A193,'Projekte 26.1'!AD208)</f>
        <v>0</v>
      </c>
      <c r="C193" s="115">
        <f>IF(B193&gt;'Projekte 26.1'!AE208,B193,'Projekte 26.1'!AE208)</f>
        <v>0</v>
      </c>
      <c r="D193" s="115">
        <f>IF(C193&gt;'Projekte 26.1'!AF208,C193,'Projekte 26.1'!AF208)</f>
        <v>0</v>
      </c>
    </row>
    <row r="194" spans="1:4" ht="15.75" x14ac:dyDescent="0.25">
      <c r="A194" s="114">
        <f>'Projekte 26.1'!AC209</f>
        <v>0</v>
      </c>
      <c r="B194" s="115">
        <f>IF(A194&gt;'Projekte 26.1'!AD209,A194,'Projekte 26.1'!AD209)</f>
        <v>0</v>
      </c>
      <c r="C194" s="115">
        <f>IF(B194&gt;'Projekte 26.1'!AE209,B194,'Projekte 26.1'!AE209)</f>
        <v>0</v>
      </c>
      <c r="D194" s="115">
        <f>IF(C194&gt;'Projekte 26.1'!AF209,C194,'Projekte 26.1'!AF209)</f>
        <v>0</v>
      </c>
    </row>
    <row r="195" spans="1:4" ht="15.75" x14ac:dyDescent="0.25">
      <c r="A195" s="114">
        <f>'Projekte 26.1'!AC210</f>
        <v>0</v>
      </c>
      <c r="B195" s="115">
        <f>IF(A195&gt;'Projekte 26.1'!AD210,A195,'Projekte 26.1'!AD210)</f>
        <v>0</v>
      </c>
      <c r="C195" s="115">
        <f>IF(B195&gt;'Projekte 26.1'!AE210,B195,'Projekte 26.1'!AE210)</f>
        <v>0</v>
      </c>
      <c r="D195" s="115">
        <f>IF(C195&gt;'Projekte 26.1'!AF210,C195,'Projekte 26.1'!AF210)</f>
        <v>0</v>
      </c>
    </row>
    <row r="196" spans="1:4" ht="15.75" x14ac:dyDescent="0.25">
      <c r="A196" s="114">
        <f>'Projekte 26.1'!AC211</f>
        <v>0</v>
      </c>
      <c r="B196" s="115">
        <f>IF(A196&gt;'Projekte 26.1'!AD211,A196,'Projekte 26.1'!AD211)</f>
        <v>0</v>
      </c>
      <c r="C196" s="115">
        <f>IF(B196&gt;'Projekte 26.1'!AE211,B196,'Projekte 26.1'!AE211)</f>
        <v>0</v>
      </c>
      <c r="D196" s="115">
        <f>IF(C196&gt;'Projekte 26.1'!AF211,C196,'Projekte 26.1'!AF211)</f>
        <v>0</v>
      </c>
    </row>
    <row r="197" spans="1:4" ht="15.75" x14ac:dyDescent="0.25">
      <c r="A197" s="114">
        <f>'Projekte 26.1'!AC212</f>
        <v>0</v>
      </c>
      <c r="B197" s="115">
        <f>IF(A197&gt;'Projekte 26.1'!AD212,A197,'Projekte 26.1'!AD212)</f>
        <v>0</v>
      </c>
      <c r="C197" s="115">
        <f>IF(B197&gt;'Projekte 26.1'!AE212,B197,'Projekte 26.1'!AE212)</f>
        <v>0</v>
      </c>
      <c r="D197" s="115">
        <f>IF(C197&gt;'Projekte 26.1'!AF212,C197,'Projekte 26.1'!AF212)</f>
        <v>0</v>
      </c>
    </row>
    <row r="198" spans="1:4" ht="15.75" x14ac:dyDescent="0.25">
      <c r="A198" s="114">
        <f>'Projekte 26.1'!AC213</f>
        <v>0</v>
      </c>
      <c r="B198" s="115">
        <f>IF(A198&gt;'Projekte 26.1'!AD213,A198,'Projekte 26.1'!AD213)</f>
        <v>0</v>
      </c>
      <c r="C198" s="115">
        <f>IF(B198&gt;'Projekte 26.1'!AE213,B198,'Projekte 26.1'!AE213)</f>
        <v>0</v>
      </c>
      <c r="D198" s="115">
        <f>IF(C198&gt;'Projekte 26.1'!AF213,C198,'Projekte 26.1'!AF213)</f>
        <v>0</v>
      </c>
    </row>
    <row r="199" spans="1:4" ht="15.75" x14ac:dyDescent="0.25">
      <c r="A199" s="114">
        <f>'Projekte 26.1'!AC214</f>
        <v>0</v>
      </c>
      <c r="B199" s="115">
        <f>IF(A199&gt;'Projekte 26.1'!AD214,A199,'Projekte 26.1'!AD214)</f>
        <v>0</v>
      </c>
      <c r="C199" s="115">
        <f>IF(B199&gt;'Projekte 26.1'!AE214,B199,'Projekte 26.1'!AE214)</f>
        <v>0</v>
      </c>
      <c r="D199" s="115">
        <f>IF(C199&gt;'Projekte 26.1'!AF214,C199,'Projekte 26.1'!AF214)</f>
        <v>0</v>
      </c>
    </row>
    <row r="200" spans="1:4" ht="15.75" x14ac:dyDescent="0.25">
      <c r="A200" s="114">
        <f>'Projekte 26.1'!AC215</f>
        <v>0</v>
      </c>
      <c r="B200" s="115">
        <f>IF(A200&gt;'Projekte 26.1'!AD215,A200,'Projekte 26.1'!AD215)</f>
        <v>0</v>
      </c>
      <c r="C200" s="115">
        <f>IF(B200&gt;'Projekte 26.1'!AE215,B200,'Projekte 26.1'!AE215)</f>
        <v>0</v>
      </c>
      <c r="D200" s="115">
        <f>IF(C200&gt;'Projekte 26.1'!AF215,C200,'Projekte 26.1'!AF215)</f>
        <v>0</v>
      </c>
    </row>
    <row r="201" spans="1:4" ht="15.75" x14ac:dyDescent="0.25">
      <c r="A201" s="114">
        <f>'Projekte 26.1'!AC216</f>
        <v>0</v>
      </c>
      <c r="B201" s="115">
        <f>IF(A201&gt;'Projekte 26.1'!AD216,A201,'Projekte 26.1'!AD216)</f>
        <v>0</v>
      </c>
      <c r="C201" s="115">
        <f>IF(B201&gt;'Projekte 26.1'!AE216,B201,'Projekte 26.1'!AE216)</f>
        <v>0</v>
      </c>
      <c r="D201" s="115">
        <f>IF(C201&gt;'Projekte 26.1'!AF216,C201,'Projekte 26.1'!AF216)</f>
        <v>0</v>
      </c>
    </row>
    <row r="202" spans="1:4" ht="15.75" x14ac:dyDescent="0.25">
      <c r="A202" s="114">
        <f>'Projekte 26.1'!AC217</f>
        <v>0</v>
      </c>
      <c r="B202" s="115">
        <f>IF(A202&gt;'Projekte 26.1'!AD217,A202,'Projekte 26.1'!AD217)</f>
        <v>0</v>
      </c>
      <c r="C202" s="115">
        <f>IF(B202&gt;'Projekte 26.1'!AE217,B202,'Projekte 26.1'!AE217)</f>
        <v>0</v>
      </c>
      <c r="D202" s="115">
        <f>IF(C202&gt;'Projekte 26.1'!AF217,C202,'Projekte 26.1'!AF217)</f>
        <v>0</v>
      </c>
    </row>
    <row r="203" spans="1:4" ht="15.75" x14ac:dyDescent="0.25">
      <c r="A203" s="114">
        <f>'Projekte 26.1'!AC218</f>
        <v>0</v>
      </c>
      <c r="B203" s="115">
        <f>IF(A203&gt;'Projekte 26.1'!AD218,A203,'Projekte 26.1'!AD218)</f>
        <v>0</v>
      </c>
      <c r="C203" s="115">
        <f>IF(B203&gt;'Projekte 26.1'!AE218,B203,'Projekte 26.1'!AE218)</f>
        <v>0</v>
      </c>
      <c r="D203" s="115">
        <f>IF(C203&gt;'Projekte 26.1'!AF218,C203,'Projekte 26.1'!AF218)</f>
        <v>0</v>
      </c>
    </row>
    <row r="204" spans="1:4" ht="15.75" x14ac:dyDescent="0.25">
      <c r="A204" s="114">
        <f>'Projekte 26.1'!AC219</f>
        <v>0</v>
      </c>
      <c r="B204" s="115">
        <f>IF(A204&gt;'Projekte 26.1'!AD219,A204,'Projekte 26.1'!AD219)</f>
        <v>0</v>
      </c>
      <c r="C204" s="115">
        <f>IF(B204&gt;'Projekte 26.1'!AE219,B204,'Projekte 26.1'!AE219)</f>
        <v>0</v>
      </c>
      <c r="D204" s="115">
        <f>IF(C204&gt;'Projekte 26.1'!AF219,C204,'Projekte 26.1'!AF219)</f>
        <v>0</v>
      </c>
    </row>
    <row r="205" spans="1:4" ht="15.75" x14ac:dyDescent="0.25">
      <c r="A205" s="114">
        <f>'Projekte 26.1'!AC220</f>
        <v>0</v>
      </c>
      <c r="B205" s="115">
        <f>IF(A205&gt;'Projekte 26.1'!AD220,A205,'Projekte 26.1'!AD220)</f>
        <v>0</v>
      </c>
      <c r="C205" s="115">
        <f>IF(B205&gt;'Projekte 26.1'!AE220,B205,'Projekte 26.1'!AE220)</f>
        <v>0</v>
      </c>
      <c r="D205" s="115">
        <f>IF(C205&gt;'Projekte 26.1'!AF220,C205,'Projekte 26.1'!AF220)</f>
        <v>0</v>
      </c>
    </row>
    <row r="206" spans="1:4" ht="15.75" x14ac:dyDescent="0.25">
      <c r="A206" s="114">
        <f>'Projekte 26.1'!AC221</f>
        <v>0</v>
      </c>
      <c r="B206" s="115">
        <f>IF(A206&gt;'Projekte 26.1'!AD221,A206,'Projekte 26.1'!AD221)</f>
        <v>0</v>
      </c>
      <c r="C206" s="115">
        <f>IF(B206&gt;'Projekte 26.1'!AE221,B206,'Projekte 26.1'!AE221)</f>
        <v>0</v>
      </c>
      <c r="D206" s="115">
        <f>IF(C206&gt;'Projekte 26.1'!AF221,C206,'Projekte 26.1'!AF221)</f>
        <v>0</v>
      </c>
    </row>
    <row r="207" spans="1:4" ht="15.75" x14ac:dyDescent="0.25">
      <c r="A207" s="114">
        <f>'Projekte 26.1'!AC222</f>
        <v>0</v>
      </c>
      <c r="B207" s="115">
        <f>IF(A207&gt;'Projekte 26.1'!AD222,A207,'Projekte 26.1'!AD222)</f>
        <v>0</v>
      </c>
      <c r="C207" s="115">
        <f>IF(B207&gt;'Projekte 26.1'!AE222,B207,'Projekte 26.1'!AE222)</f>
        <v>0</v>
      </c>
      <c r="D207" s="115">
        <f>IF(C207&gt;'Projekte 26.1'!AF222,C207,'Projekte 26.1'!AF222)</f>
        <v>0</v>
      </c>
    </row>
    <row r="208" spans="1:4" ht="15.75" x14ac:dyDescent="0.25">
      <c r="A208" s="114">
        <f>'Projekte 26.1'!AC223</f>
        <v>0</v>
      </c>
      <c r="B208" s="115">
        <f>IF(A208&gt;'Projekte 26.1'!AD223,A208,'Projekte 26.1'!AD223)</f>
        <v>0</v>
      </c>
      <c r="C208" s="115">
        <f>IF(B208&gt;'Projekte 26.1'!AE223,B208,'Projekte 26.1'!AE223)</f>
        <v>0</v>
      </c>
      <c r="D208" s="115">
        <f>IF(C208&gt;'Projekte 26.1'!AF223,C208,'Projekte 26.1'!AF223)</f>
        <v>0</v>
      </c>
    </row>
    <row r="209" spans="1:4" ht="15.75" x14ac:dyDescent="0.25">
      <c r="A209" s="114">
        <f>'Projekte 26.1'!AC224</f>
        <v>0</v>
      </c>
      <c r="B209" s="115">
        <f>IF(A209&gt;'Projekte 26.1'!AD224,A209,'Projekte 26.1'!AD224)</f>
        <v>0</v>
      </c>
      <c r="C209" s="115">
        <f>IF(B209&gt;'Projekte 26.1'!AE224,B209,'Projekte 26.1'!AE224)</f>
        <v>0</v>
      </c>
      <c r="D209" s="115">
        <f>IF(C209&gt;'Projekte 26.1'!AF224,C209,'Projekte 26.1'!AF224)</f>
        <v>0</v>
      </c>
    </row>
    <row r="210" spans="1:4" ht="15.75" x14ac:dyDescent="0.25">
      <c r="A210" s="114">
        <f>'Projekte 26.1'!AC225</f>
        <v>0</v>
      </c>
      <c r="B210" s="115">
        <f>IF(A210&gt;'Projekte 26.1'!AD225,A210,'Projekte 26.1'!AD225)</f>
        <v>0</v>
      </c>
      <c r="C210" s="115">
        <f>IF(B210&gt;'Projekte 26.1'!AE225,B210,'Projekte 26.1'!AE225)</f>
        <v>0</v>
      </c>
      <c r="D210" s="115">
        <f>IF(C210&gt;'Projekte 26.1'!AF225,C210,'Projekte 26.1'!AF225)</f>
        <v>0</v>
      </c>
    </row>
    <row r="211" spans="1:4" ht="15.75" x14ac:dyDescent="0.25">
      <c r="A211" s="114">
        <f>'Projekte 26.1'!AC226</f>
        <v>0</v>
      </c>
      <c r="B211" s="115">
        <f>IF(A211&gt;'Projekte 26.1'!AD226,A211,'Projekte 26.1'!AD226)</f>
        <v>0</v>
      </c>
      <c r="C211" s="115">
        <f>IF(B211&gt;'Projekte 26.1'!AE226,B211,'Projekte 26.1'!AE226)</f>
        <v>0</v>
      </c>
      <c r="D211" s="115">
        <f>IF(C211&gt;'Projekte 26.1'!AF226,C211,'Projekte 26.1'!AF226)</f>
        <v>0</v>
      </c>
    </row>
    <row r="212" spans="1:4" ht="15.75" x14ac:dyDescent="0.25">
      <c r="A212" s="114">
        <f>'Projekte 26.1'!AC227</f>
        <v>0</v>
      </c>
      <c r="B212" s="115">
        <f>IF(A212&gt;'Projekte 26.1'!AD227,A212,'Projekte 26.1'!AD227)</f>
        <v>0</v>
      </c>
      <c r="C212" s="115">
        <f>IF(B212&gt;'Projekte 26.1'!AE227,B212,'Projekte 26.1'!AE227)</f>
        <v>0</v>
      </c>
      <c r="D212" s="115">
        <f>IF(C212&gt;'Projekte 26.1'!AF227,C212,'Projekte 26.1'!AF227)</f>
        <v>0</v>
      </c>
    </row>
    <row r="213" spans="1:4" ht="15.75" x14ac:dyDescent="0.25">
      <c r="A213" s="114">
        <f>'Projekte 26.1'!AC228</f>
        <v>0</v>
      </c>
      <c r="B213" s="115">
        <f>IF(A213&gt;'Projekte 26.1'!AD228,A213,'Projekte 26.1'!AD228)</f>
        <v>0</v>
      </c>
      <c r="C213" s="115">
        <f>IF(B213&gt;'Projekte 26.1'!AE228,B213,'Projekte 26.1'!AE228)</f>
        <v>0</v>
      </c>
      <c r="D213" s="115">
        <f>IF(C213&gt;'Projekte 26.1'!AF228,C213,'Projekte 26.1'!AF228)</f>
        <v>0</v>
      </c>
    </row>
    <row r="214" spans="1:4" ht="15.75" x14ac:dyDescent="0.25">
      <c r="A214" s="114">
        <f>'Projekte 26.1'!AC229</f>
        <v>0</v>
      </c>
      <c r="B214" s="115">
        <f>IF(A214&gt;'Projekte 26.1'!AD229,A214,'Projekte 26.1'!AD229)</f>
        <v>0</v>
      </c>
      <c r="C214" s="115">
        <f>IF(B214&gt;'Projekte 26.1'!AE229,B214,'Projekte 26.1'!AE229)</f>
        <v>0</v>
      </c>
      <c r="D214" s="115">
        <f>IF(C214&gt;'Projekte 26.1'!AF229,C214,'Projekte 26.1'!AF229)</f>
        <v>0</v>
      </c>
    </row>
    <row r="215" spans="1:4" ht="15.75" x14ac:dyDescent="0.25">
      <c r="A215" s="114">
        <f>'Projekte 26.1'!AC230</f>
        <v>0</v>
      </c>
      <c r="B215" s="115">
        <f>IF(A215&gt;'Projekte 26.1'!AD230,A215,'Projekte 26.1'!AD230)</f>
        <v>0</v>
      </c>
      <c r="C215" s="115">
        <f>IF(B215&gt;'Projekte 26.1'!AE230,B215,'Projekte 26.1'!AE230)</f>
        <v>0</v>
      </c>
      <c r="D215" s="115">
        <f>IF(C215&gt;'Projekte 26.1'!AF230,C215,'Projekte 26.1'!AF230)</f>
        <v>0</v>
      </c>
    </row>
    <row r="216" spans="1:4" ht="15.75" x14ac:dyDescent="0.25">
      <c r="A216" s="114">
        <f>'Projekte 26.1'!AC231</f>
        <v>0</v>
      </c>
      <c r="B216" s="115">
        <f>IF(A216&gt;'Projekte 26.1'!AD231,A216,'Projekte 26.1'!AD231)</f>
        <v>0</v>
      </c>
      <c r="C216" s="115">
        <f>IF(B216&gt;'Projekte 26.1'!AE231,B216,'Projekte 26.1'!AE231)</f>
        <v>0</v>
      </c>
      <c r="D216" s="115">
        <f>IF(C216&gt;'Projekte 26.1'!AF231,C216,'Projekte 26.1'!AF231)</f>
        <v>0</v>
      </c>
    </row>
    <row r="217" spans="1:4" ht="15.75" x14ac:dyDescent="0.25">
      <c r="A217" s="114">
        <f>'Projekte 26.1'!AC232</f>
        <v>0</v>
      </c>
      <c r="B217" s="115">
        <f>IF(A217&gt;'Projekte 26.1'!AD232,A217,'Projekte 26.1'!AD232)</f>
        <v>0</v>
      </c>
      <c r="C217" s="115">
        <f>IF(B217&gt;'Projekte 26.1'!AE232,B217,'Projekte 26.1'!AE232)</f>
        <v>0</v>
      </c>
      <c r="D217" s="115">
        <f>IF(C217&gt;'Projekte 26.1'!AF232,C217,'Projekte 26.1'!AF232)</f>
        <v>0</v>
      </c>
    </row>
    <row r="218" spans="1:4" ht="15.75" x14ac:dyDescent="0.25">
      <c r="A218" s="114">
        <f>'Projekte 26.1'!AC233</f>
        <v>0</v>
      </c>
      <c r="B218" s="115">
        <f>IF(A218&gt;'Projekte 26.1'!AD233,A218,'Projekte 26.1'!AD233)</f>
        <v>0</v>
      </c>
      <c r="C218" s="115">
        <f>IF(B218&gt;'Projekte 26.1'!AE233,B218,'Projekte 26.1'!AE233)</f>
        <v>0</v>
      </c>
      <c r="D218" s="115">
        <f>IF(C218&gt;'Projekte 26.1'!AF233,C218,'Projekte 26.1'!AF233)</f>
        <v>0</v>
      </c>
    </row>
    <row r="219" spans="1:4" ht="15.75" x14ac:dyDescent="0.25">
      <c r="A219" s="114">
        <f>'Projekte 26.1'!AC234</f>
        <v>0</v>
      </c>
      <c r="B219" s="115">
        <f>IF(A219&gt;'Projekte 26.1'!AD234,A219,'Projekte 26.1'!AD234)</f>
        <v>0</v>
      </c>
      <c r="C219" s="115">
        <f>IF(B219&gt;'Projekte 26.1'!AE234,B219,'Projekte 26.1'!AE234)</f>
        <v>0</v>
      </c>
      <c r="D219" s="115">
        <f>IF(C219&gt;'Projekte 26.1'!AF234,C219,'Projekte 26.1'!AF234)</f>
        <v>0</v>
      </c>
    </row>
    <row r="220" spans="1:4" ht="15.75" x14ac:dyDescent="0.25">
      <c r="A220" s="114">
        <f>'Projekte 26.1'!AC235</f>
        <v>0</v>
      </c>
      <c r="B220" s="115">
        <f>IF(A220&gt;'Projekte 26.1'!AD235,A220,'Projekte 26.1'!AD235)</f>
        <v>0</v>
      </c>
      <c r="C220" s="115">
        <f>IF(B220&gt;'Projekte 26.1'!AE235,B220,'Projekte 26.1'!AE235)</f>
        <v>0</v>
      </c>
      <c r="D220" s="115">
        <f>IF(C220&gt;'Projekte 26.1'!AF235,C220,'Projekte 26.1'!AF235)</f>
        <v>0</v>
      </c>
    </row>
    <row r="221" spans="1:4" ht="15.75" x14ac:dyDescent="0.25">
      <c r="A221" s="114">
        <f>'Projekte 26.1'!AC236</f>
        <v>0</v>
      </c>
      <c r="B221" s="115">
        <f>IF(A221&gt;'Projekte 26.1'!AD236,A221,'Projekte 26.1'!AD236)</f>
        <v>0</v>
      </c>
      <c r="C221" s="115">
        <f>IF(B221&gt;'Projekte 26.1'!AE236,B221,'Projekte 26.1'!AE236)</f>
        <v>0</v>
      </c>
      <c r="D221" s="115">
        <f>IF(C221&gt;'Projekte 26.1'!AF236,C221,'Projekte 26.1'!AF236)</f>
        <v>0</v>
      </c>
    </row>
    <row r="222" spans="1:4" ht="15.75" x14ac:dyDescent="0.25">
      <c r="A222" s="114">
        <f>'Projekte 26.1'!AC237</f>
        <v>0</v>
      </c>
      <c r="B222" s="115">
        <f>IF(A222&gt;'Projekte 26.1'!AD237,A222,'Projekte 26.1'!AD237)</f>
        <v>0</v>
      </c>
      <c r="C222" s="115">
        <f>IF(B222&gt;'Projekte 26.1'!AE237,B222,'Projekte 26.1'!AE237)</f>
        <v>0</v>
      </c>
      <c r="D222" s="115">
        <f>IF(C222&gt;'Projekte 26.1'!AF237,C222,'Projekte 26.1'!AF237)</f>
        <v>0</v>
      </c>
    </row>
    <row r="223" spans="1:4" ht="15.75" x14ac:dyDescent="0.25">
      <c r="A223" s="114">
        <f>'Projekte 26.1'!AC238</f>
        <v>0</v>
      </c>
      <c r="B223" s="115">
        <f>IF(A223&gt;HT!X224,A223,'Projekte 26.1'!AD238)</f>
        <v>0</v>
      </c>
      <c r="C223" s="115">
        <f>IF(B223&gt;HT!Y224,B223,'Projekte 26.1'!AE238)</f>
        <v>0</v>
      </c>
      <c r="D223" s="115">
        <f>IF(C223&gt;HT!Z224,C223,'Projekte 26.1'!AF238)</f>
        <v>0</v>
      </c>
    </row>
    <row r="224" spans="1:4" ht="15.75" x14ac:dyDescent="0.25">
      <c r="A224" s="114">
        <f>'Projekte 26.1'!AC239</f>
        <v>0</v>
      </c>
      <c r="B224" s="115">
        <f>IF(A224&gt;HT!X225,A224,'Projekte 26.1'!AD239)</f>
        <v>0</v>
      </c>
      <c r="C224" s="115">
        <f>IF(B224&gt;HT!Y225,B224,'Projekte 26.1'!AE239)</f>
        <v>0</v>
      </c>
      <c r="D224" s="115">
        <f>IF(C224&gt;HT!Z225,C224,'Projekte 26.1'!AF239)</f>
        <v>0</v>
      </c>
    </row>
    <row r="225" spans="1:4" ht="15.75" x14ac:dyDescent="0.25">
      <c r="A225" s="114">
        <f>'Projekte 26.1'!AC240</f>
        <v>0</v>
      </c>
      <c r="B225" s="115">
        <f>IF(A225&gt;HT!X226,A225,'Projekte 26.1'!AD240)</f>
        <v>0</v>
      </c>
      <c r="C225" s="115">
        <f>IF(B225&gt;HT!Y226,B225,'Projekte 26.1'!AE240)</f>
        <v>0</v>
      </c>
      <c r="D225" s="115">
        <f>IF(C225&gt;HT!Z226,C225,'Projekte 26.1'!AF240)</f>
        <v>0</v>
      </c>
    </row>
    <row r="226" spans="1:4" ht="15.75" x14ac:dyDescent="0.25">
      <c r="A226" s="114">
        <f>'Projekte 26.1'!AC241</f>
        <v>0</v>
      </c>
      <c r="B226" s="115">
        <f>IF(A226&gt;HT!X227,A226,'Projekte 26.1'!AD241)</f>
        <v>0</v>
      </c>
      <c r="C226" s="115">
        <f>IF(B226&gt;HT!Y227,B226,'Projekte 26.1'!AE241)</f>
        <v>0</v>
      </c>
      <c r="D226" s="115">
        <f>IF(C226&gt;HT!Z227,C226,'Projekte 26.1'!AF241)</f>
        <v>0</v>
      </c>
    </row>
    <row r="227" spans="1:4" ht="15.75" x14ac:dyDescent="0.25">
      <c r="A227" s="114">
        <f>'Projekte 26.1'!AC242</f>
        <v>0</v>
      </c>
      <c r="B227" s="115">
        <f>IF(A227&gt;HT!X228,A227,'Projekte 26.1'!AD242)</f>
        <v>0</v>
      </c>
      <c r="C227" s="115">
        <f>IF(B227&gt;HT!Y228,B227,'Projekte 26.1'!AE242)</f>
        <v>0</v>
      </c>
      <c r="D227" s="115">
        <f>IF(C227&gt;HT!Z228,C227,'Projekte 26.1'!AF242)</f>
        <v>0</v>
      </c>
    </row>
    <row r="228" spans="1:4" ht="15.75" x14ac:dyDescent="0.25">
      <c r="A228" s="114">
        <f>'Projekte 26.1'!AC243</f>
        <v>0</v>
      </c>
      <c r="B228" s="115">
        <f>IF(A228&gt;HT!X229,A228,'Projekte 26.1'!AD243)</f>
        <v>0</v>
      </c>
      <c r="C228" s="115">
        <f>IF(B228&gt;HT!Y229,B228,'Projekte 26.1'!AE243)</f>
        <v>0</v>
      </c>
      <c r="D228" s="115">
        <f>IF(C228&gt;HT!Z229,C228,'Projekte 26.1'!AF243)</f>
        <v>0</v>
      </c>
    </row>
    <row r="229" spans="1:4" ht="15.75" x14ac:dyDescent="0.25">
      <c r="A229" s="114">
        <f>'Projekte 26.1'!AC244</f>
        <v>0</v>
      </c>
      <c r="B229" s="115">
        <f>IF(A229&gt;HT!X230,A229,'Projekte 26.1'!AD244)</f>
        <v>0</v>
      </c>
      <c r="C229" s="115">
        <f>IF(B229&gt;HT!Y230,B229,'Projekte 26.1'!AE244)</f>
        <v>0</v>
      </c>
      <c r="D229" s="115">
        <f>IF(C229&gt;HT!Z230,C229,'Projekte 26.1'!AF244)</f>
        <v>0</v>
      </c>
    </row>
    <row r="230" spans="1:4" ht="15.75" x14ac:dyDescent="0.25">
      <c r="A230" s="114">
        <f>'Projekte 26.1'!AC245</f>
        <v>0</v>
      </c>
      <c r="B230" s="115">
        <f>IF(A230&gt;HT!X231,A230,'Projekte 26.1'!AD245)</f>
        <v>0</v>
      </c>
      <c r="C230" s="115">
        <f>IF(B230&gt;HT!Y231,B230,'Projekte 26.1'!AE245)</f>
        <v>0</v>
      </c>
      <c r="D230" s="115">
        <f>IF(C230&gt;HT!Z231,C230,'Projekte 26.1'!AF245)</f>
        <v>0</v>
      </c>
    </row>
    <row r="231" spans="1:4" ht="15.75" x14ac:dyDescent="0.25">
      <c r="A231" s="114">
        <f>'Projekte 26.1'!AC246</f>
        <v>0</v>
      </c>
      <c r="B231" s="115">
        <f>IF(A231&gt;HT!X232,A231,'Projekte 26.1'!AD246)</f>
        <v>0</v>
      </c>
      <c r="C231" s="115">
        <f>IF(B231&gt;HT!Y232,B231,'Projekte 26.1'!AE246)</f>
        <v>0</v>
      </c>
      <c r="D231" s="115">
        <f>IF(C231&gt;HT!Z232,C231,'Projekte 26.1'!AF246)</f>
        <v>0</v>
      </c>
    </row>
    <row r="232" spans="1:4" ht="15.75" x14ac:dyDescent="0.25">
      <c r="A232" s="114">
        <f>'Projekte 26.1'!AC247</f>
        <v>0</v>
      </c>
      <c r="B232" s="115">
        <f>IF(A232&gt;HT!X233,A232,'Projekte 26.1'!AD247)</f>
        <v>0</v>
      </c>
      <c r="C232" s="115">
        <f>IF(B232&gt;HT!Y233,B232,'Projekte 26.1'!AE247)</f>
        <v>0</v>
      </c>
      <c r="D232" s="115">
        <f>IF(C232&gt;HT!Z233,C232,'Projekte 26.1'!AF247)</f>
        <v>0</v>
      </c>
    </row>
    <row r="233" spans="1:4" ht="15.75" x14ac:dyDescent="0.25">
      <c r="A233" s="114">
        <f>'Projekte 26.1'!AC248</f>
        <v>0</v>
      </c>
      <c r="B233" s="115">
        <f>IF(A233&gt;HT!X234,A233,'Projekte 26.1'!AD248)</f>
        <v>0</v>
      </c>
      <c r="C233" s="115">
        <f>IF(B233&gt;HT!Y234,B233,'Projekte 26.1'!AE248)</f>
        <v>0</v>
      </c>
      <c r="D233" s="115">
        <f>IF(C233&gt;HT!Z234,C233,'Projekte 26.1'!AF248)</f>
        <v>0</v>
      </c>
    </row>
    <row r="234" spans="1:4" ht="15.75" x14ac:dyDescent="0.25">
      <c r="A234" s="114">
        <f>'Projekte 26.1'!AC249</f>
        <v>0</v>
      </c>
      <c r="B234" s="115">
        <f>IF(A234&gt;HT!X235,A234,'Projekte 26.1'!AD249)</f>
        <v>0</v>
      </c>
      <c r="C234" s="115">
        <f>IF(B234&gt;HT!Y235,B234,'Projekte 26.1'!AE249)</f>
        <v>0</v>
      </c>
      <c r="D234" s="115">
        <f>IF(C234&gt;HT!Z235,C234,'Projekte 26.1'!AF249)</f>
        <v>0</v>
      </c>
    </row>
    <row r="235" spans="1:4" ht="15.75" x14ac:dyDescent="0.25">
      <c r="A235" s="114">
        <f>'Projekte 26.1'!AC250</f>
        <v>0</v>
      </c>
      <c r="B235" s="115">
        <f>IF(A235&gt;HT!X236,A235,'Projekte 26.1'!AD250)</f>
        <v>0</v>
      </c>
      <c r="C235" s="115">
        <f>IF(B235&gt;HT!Y236,B235,'Projekte 26.1'!AE250)</f>
        <v>0</v>
      </c>
      <c r="D235" s="115">
        <f>IF(C235&gt;HT!Z236,C235,'Projekte 26.1'!AF250)</f>
        <v>0</v>
      </c>
    </row>
    <row r="236" spans="1:4" ht="15.75" x14ac:dyDescent="0.25">
      <c r="A236" s="114">
        <f>'Projekte 26.1'!AC251</f>
        <v>0</v>
      </c>
      <c r="B236" s="115">
        <f>IF(A236&gt;HT!X237,A236,'Projekte 26.1'!AD251)</f>
        <v>0</v>
      </c>
      <c r="C236" s="115">
        <f>IF(B236&gt;HT!Y237,B236,'Projekte 26.1'!AE251)</f>
        <v>0</v>
      </c>
      <c r="D236" s="115">
        <f>IF(C236&gt;HT!Z237,C236,'Projekte 26.1'!AF251)</f>
        <v>0</v>
      </c>
    </row>
    <row r="237" spans="1:4" ht="15.75" x14ac:dyDescent="0.25">
      <c r="A237" s="114">
        <f>'Projekte 26.1'!AC252</f>
        <v>0</v>
      </c>
      <c r="B237" s="115">
        <f>IF(A237&gt;HT!X238,A237,'Projekte 26.1'!AD252)</f>
        <v>0</v>
      </c>
      <c r="C237" s="115">
        <f>IF(B237&gt;HT!Y238,B237,'Projekte 26.1'!AE252)</f>
        <v>0</v>
      </c>
      <c r="D237" s="115">
        <f>IF(C237&gt;HT!Z238,C237,'Projekte 26.1'!AF252)</f>
        <v>0</v>
      </c>
    </row>
    <row r="238" spans="1:4" ht="15.75" x14ac:dyDescent="0.25">
      <c r="A238" s="114">
        <f>'Projekte 26.1'!AC253</f>
        <v>0</v>
      </c>
      <c r="B238" s="115">
        <f>IF(A238&gt;HT!X239,A238,'Projekte 26.1'!AD253)</f>
        <v>0</v>
      </c>
      <c r="C238" s="115">
        <f>IF(B238&gt;HT!Y239,B238,'Projekte 26.1'!AE253)</f>
        <v>0</v>
      </c>
      <c r="D238" s="115">
        <f>IF(C238&gt;HT!Z239,C238,'Projekte 26.1'!AF253)</f>
        <v>0</v>
      </c>
    </row>
    <row r="239" spans="1:4" ht="15.75" x14ac:dyDescent="0.25">
      <c r="A239" s="114">
        <f>'Projekte 26.1'!AC254</f>
        <v>0</v>
      </c>
      <c r="B239" s="115">
        <f>IF(A239&gt;HT!X240,A239,'Projekte 26.1'!AD254)</f>
        <v>0</v>
      </c>
      <c r="C239" s="115">
        <f>IF(B239&gt;HT!Y240,B239,'Projekte 26.1'!AE254)</f>
        <v>0</v>
      </c>
      <c r="D239" s="115">
        <f>IF(C239&gt;HT!Z240,C239,'Projekte 26.1'!AF254)</f>
        <v>0</v>
      </c>
    </row>
    <row r="240" spans="1:4" ht="15.75" x14ac:dyDescent="0.25">
      <c r="A240" s="114">
        <f>'Projekte 26.1'!AC255</f>
        <v>0</v>
      </c>
      <c r="B240" s="115">
        <f>IF(A240&gt;HT!X241,A240,'Projekte 26.1'!AD255)</f>
        <v>0</v>
      </c>
      <c r="C240" s="115">
        <f>IF(B240&gt;HT!Y241,B240,'Projekte 26.1'!AE255)</f>
        <v>0</v>
      </c>
      <c r="D240" s="115">
        <f>IF(C240&gt;HT!Z241,C240,'Projekte 26.1'!AF255)</f>
        <v>0</v>
      </c>
    </row>
    <row r="241" spans="1:4" ht="15.75" x14ac:dyDescent="0.25">
      <c r="A241" s="114">
        <f>'Projekte 26.1'!AC256</f>
        <v>0</v>
      </c>
      <c r="B241" s="115">
        <f>IF(A241&gt;HT!X242,A241,'Projekte 26.1'!AD256)</f>
        <v>0</v>
      </c>
      <c r="C241" s="115">
        <f>IF(B241&gt;HT!Y242,B241,'Projekte 26.1'!AE256)</f>
        <v>0</v>
      </c>
      <c r="D241" s="115">
        <f>IF(C241&gt;HT!Z242,C241,'Projekte 26.1'!AF256)</f>
        <v>0</v>
      </c>
    </row>
    <row r="242" spans="1:4" ht="15.75" x14ac:dyDescent="0.25">
      <c r="A242" s="114">
        <f>'Projekte 26.1'!AC257</f>
        <v>0</v>
      </c>
      <c r="B242" s="115">
        <f>IF(A242&gt;HT!X243,A242,'Projekte 26.1'!AD257)</f>
        <v>0</v>
      </c>
      <c r="C242" s="115">
        <f>IF(B242&gt;HT!Y243,B242,'Projekte 26.1'!AE257)</f>
        <v>0</v>
      </c>
      <c r="D242" s="115">
        <f>IF(C242&gt;HT!Z243,C242,'Projekte 26.1'!AF257)</f>
        <v>0</v>
      </c>
    </row>
    <row r="243" spans="1:4" ht="15.75" x14ac:dyDescent="0.25">
      <c r="A243" s="114">
        <f>'Projekte 26.1'!AC258</f>
        <v>0</v>
      </c>
      <c r="B243" s="115">
        <f>IF(A243&gt;HT!X244,A243,'Projekte 26.1'!AD258)</f>
        <v>0</v>
      </c>
      <c r="C243" s="115">
        <f>IF(B243&gt;HT!Y244,B243,'Projekte 26.1'!AE258)</f>
        <v>0</v>
      </c>
      <c r="D243" s="115">
        <f>IF(C243&gt;HT!Z244,C243,'Projekte 26.1'!AF258)</f>
        <v>0</v>
      </c>
    </row>
    <row r="244" spans="1:4" ht="15.75" x14ac:dyDescent="0.25">
      <c r="A244" s="114">
        <v>0</v>
      </c>
      <c r="B244" s="115">
        <v>0</v>
      </c>
      <c r="C244" s="115">
        <v>0</v>
      </c>
      <c r="D244" s="115">
        <v>0</v>
      </c>
    </row>
    <row r="245" spans="1:4" ht="15.75" x14ac:dyDescent="0.25">
      <c r="A245" s="114">
        <v>0</v>
      </c>
      <c r="B245" s="115">
        <v>0</v>
      </c>
      <c r="C245" s="115">
        <v>0</v>
      </c>
      <c r="D245" s="115">
        <v>0</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4</vt:i4>
      </vt:variant>
    </vt:vector>
  </HeadingPairs>
  <TitlesOfParts>
    <vt:vector size="10" baseType="lpstr">
      <vt:lpstr>Projekte 26.1</vt:lpstr>
      <vt:lpstr>Ziele+Handlungsfelder</vt:lpstr>
      <vt:lpstr>SLE kurz + Bewertungsmatrix</vt:lpstr>
      <vt:lpstr>HT..</vt:lpstr>
      <vt:lpstr>Kriterien</vt:lpstr>
      <vt:lpstr>HT</vt:lpstr>
      <vt:lpstr>'SLE kurz + Bewertungsmatrix'!_Toc116473737</vt:lpstr>
      <vt:lpstr>'SLE kurz + Bewertungsmatrix'!_Toc120378761</vt:lpstr>
      <vt:lpstr>'Projekte 26.1'!Druckbereich</vt:lpstr>
      <vt:lpstr>'Projekte 26.1'!Drucktitel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Wilisch, Dagmar</dc:creator>
  <cp:lastModifiedBy>Heise, Claudia</cp:lastModifiedBy>
  <cp:lastPrinted>2023-08-16T08:56:51Z</cp:lastPrinted>
  <dcterms:created xsi:type="dcterms:W3CDTF">2023-08-03T08:58:38Z</dcterms:created>
  <dcterms:modified xsi:type="dcterms:W3CDTF">2026-05-04T16:08:43Z</dcterms:modified>
</cp:coreProperties>
</file>